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MM\0 - Liste CMM site WEB\"/>
    </mc:Choice>
  </mc:AlternateContent>
  <xr:revisionPtr revIDLastSave="0" documentId="8_{13B49902-9E5C-4F3C-AB13-9E598BAC0206}" xr6:coauthVersionLast="47" xr6:coauthVersionMax="47" xr10:uidLastSave="{00000000-0000-0000-0000-000000000000}"/>
  <workbookProtection workbookAlgorithmName="SHA-512" workbookHashValue="TXZAGCFKhjBXGHJsTaHtBUi511K/GQstZP18Kbj8qbXb9CXerc978tcltOlWP+5MkXJ1W3ikow2DeRoEFFncuw==" workbookSaltValue="8apAJvUAnxFKltQfCuSiJA==" workbookSpinCount="100000" lockStructure="1"/>
  <bookViews>
    <workbookView xWindow="22932" yWindow="-108" windowWidth="23256" windowHeight="12456" xr2:uid="{00000000-000D-0000-FFFF-FFFF00000000}"/>
  </bookViews>
  <sheets>
    <sheet name="Feuil1" sheetId="3" r:id="rId1"/>
    <sheet name="CMM List" sheetId="1" state="hidden" r:id="rId2"/>
    <sheet name="SB List" sheetId="2" state="hidden" r:id="rId3"/>
    <sheet name="Liste déroulante" sheetId="4" state="hidden" r:id="rId4"/>
  </sheets>
  <definedNames>
    <definedName name="_xlnm._FilterDatabase" localSheetId="1" hidden="1">'CMM List'!$A$1:$E$94</definedName>
    <definedName name="_xlnm._FilterDatabase" localSheetId="2" hidden="1">'SB List'!$A$1:$E$22</definedName>
    <definedName name="Liste_CMM">Tableau3[CMM Reference]</definedName>
    <definedName name="Liste_PN">Tableau3[Part Number]</definedName>
    <definedName name="_xlnm.Print_Area" localSheetId="1">'CMM List'!$A$1:$E$94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 a="1"/>
  <c r="C1" i="4" s="1"/>
  <c r="A1" i="4" a="1"/>
  <c r="A1" i="4" s="1"/>
  <c r="C8" i="3" a="1"/>
  <c r="I9" i="3" a="1"/>
  <c r="E91" i="1"/>
  <c r="E90" i="1"/>
  <c r="E89" i="1"/>
  <c r="E94" i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" i="2"/>
  <c r="F8" i="3" a="1"/>
  <c r="E8" i="3" a="1"/>
  <c r="D8" i="3" a="1"/>
  <c r="C8" i="3" l="1"/>
  <c r="I9" i="3"/>
  <c r="F8" i="3"/>
  <c r="E8" i="3"/>
  <c r="D8" i="3"/>
  <c r="E12" i="1" l="1"/>
  <c r="E13" i="1"/>
  <c r="E53" i="1"/>
  <c r="E54" i="1"/>
  <c r="E55" i="1"/>
  <c r="E48" i="1"/>
  <c r="E49" i="1"/>
  <c r="E50" i="1"/>
  <c r="E26" i="1"/>
  <c r="E27" i="1"/>
  <c r="E73" i="1"/>
  <c r="E22" i="1"/>
  <c r="E23" i="1"/>
  <c r="E24" i="1"/>
  <c r="E25" i="1"/>
  <c r="E74" i="1"/>
  <c r="E79" i="1"/>
  <c r="E80" i="1"/>
  <c r="E86" i="1"/>
  <c r="E87" i="1"/>
  <c r="E84" i="1"/>
  <c r="E42" i="1"/>
  <c r="E43" i="1"/>
  <c r="E44" i="1"/>
  <c r="E45" i="1"/>
  <c r="E33" i="1"/>
  <c r="E34" i="1"/>
  <c r="E31" i="1"/>
  <c r="E35" i="1"/>
  <c r="E8" i="1"/>
  <c r="E7" i="1"/>
  <c r="E6" i="1"/>
  <c r="E4" i="1"/>
  <c r="E5" i="1"/>
  <c r="E88" i="1"/>
  <c r="E58" i="1"/>
  <c r="E59" i="1"/>
  <c r="E60" i="1"/>
  <c r="E61" i="1"/>
  <c r="E57" i="1"/>
  <c r="E62" i="1"/>
  <c r="E63" i="1"/>
  <c r="E64" i="1"/>
  <c r="E65" i="1"/>
  <c r="E47" i="1"/>
  <c r="E29" i="1"/>
  <c r="E30" i="1"/>
  <c r="E76" i="1"/>
  <c r="E17" i="1"/>
  <c r="E18" i="1"/>
  <c r="E19" i="1"/>
  <c r="E21" i="1"/>
  <c r="E70" i="1"/>
  <c r="E72" i="1"/>
  <c r="E75" i="1"/>
  <c r="E77" i="1"/>
  <c r="E69" i="1"/>
  <c r="E71" i="1"/>
  <c r="E36" i="1"/>
  <c r="E37" i="1"/>
  <c r="E38" i="1"/>
  <c r="E39" i="1"/>
  <c r="E40" i="1"/>
  <c r="E41" i="1"/>
  <c r="E11" i="1"/>
  <c r="E10" i="1"/>
  <c r="E81" i="1"/>
  <c r="E51" i="1"/>
  <c r="E52" i="1"/>
  <c r="E14" i="1"/>
  <c r="E85" i="1"/>
  <c r="E66" i="1"/>
  <c r="E67" i="1"/>
  <c r="E32" i="1"/>
  <c r="E20" i="1"/>
  <c r="E15" i="1"/>
  <c r="E16" i="1"/>
  <c r="E46" i="1"/>
  <c r="E92" i="1"/>
  <c r="E68" i="1"/>
  <c r="E93" i="1"/>
  <c r="E56" i="1"/>
  <c r="E2" i="1"/>
  <c r="E9" i="1"/>
  <c r="E3" i="1"/>
  <c r="E82" i="1"/>
  <c r="E83" i="1"/>
  <c r="E78" i="1"/>
  <c r="E28" i="1"/>
  <c r="G8" i="3" l="1" a="1"/>
  <c r="G8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<sst xmlns="http://schemas.openxmlformats.org/spreadsheetml/2006/main" count="368" uniqueCount="192">
  <si>
    <t>Date</t>
  </si>
  <si>
    <t>28-29-01</t>
  </si>
  <si>
    <t>1</t>
  </si>
  <si>
    <t>28-42-99</t>
  </si>
  <si>
    <t>2</t>
  </si>
  <si>
    <t>28-49-09</t>
  </si>
  <si>
    <t>28-49-90</t>
  </si>
  <si>
    <t>28-49-91</t>
  </si>
  <si>
    <t>4</t>
  </si>
  <si>
    <t>28-49-94</t>
  </si>
  <si>
    <t>28-49-96</t>
  </si>
  <si>
    <t>30-13-01</t>
  </si>
  <si>
    <t>3</t>
  </si>
  <si>
    <t>73-30-00</t>
  </si>
  <si>
    <t>73-30-17</t>
  </si>
  <si>
    <t>73-31-05</t>
  </si>
  <si>
    <t>73-31-61</t>
  </si>
  <si>
    <t>7</t>
  </si>
  <si>
    <t>73-31-81</t>
  </si>
  <si>
    <t>73-31-82</t>
  </si>
  <si>
    <t>89-24-10</t>
  </si>
  <si>
    <t>89-28-08</t>
  </si>
  <si>
    <t>112G-07997(O)-13A</t>
  </si>
  <si>
    <t>EMA 112G-25600-13</t>
  </si>
  <si>
    <t>EMA 112G-25600-136</t>
  </si>
  <si>
    <t>EMG 112T-29900-13</t>
  </si>
  <si>
    <t>EMA 112G-35600-13</t>
  </si>
  <si>
    <t>4326-3</t>
  </si>
  <si>
    <t>4327-3</t>
  </si>
  <si>
    <t>4328-3</t>
  </si>
  <si>
    <t>TEC 00-03-13</t>
  </si>
  <si>
    <t>C</t>
  </si>
  <si>
    <t>284615-3</t>
  </si>
  <si>
    <t>284618-3</t>
  </si>
  <si>
    <t>4324-3</t>
  </si>
  <si>
    <t>Revision Number</t>
  </si>
  <si>
    <t>73-31-07</t>
  </si>
  <si>
    <t xml:space="preserve"> ---</t>
  </si>
  <si>
    <t>NCK-AN146</t>
  </si>
  <si>
    <t>NCK-250</t>
  </si>
  <si>
    <t>NCK-251</t>
  </si>
  <si>
    <t>NCK-348</t>
  </si>
  <si>
    <t>NCK-376</t>
  </si>
  <si>
    <t>NFB-AN205</t>
  </si>
  <si>
    <t>ACK-AN147</t>
  </si>
  <si>
    <t>BAeP 112G-07999(l)-l</t>
  </si>
  <si>
    <t>28-49-97</t>
  </si>
  <si>
    <t>284615-2</t>
  </si>
  <si>
    <t>284615-4</t>
  </si>
  <si>
    <t>284618-2</t>
  </si>
  <si>
    <t>284618-4</t>
  </si>
  <si>
    <t>28-87-44</t>
  </si>
  <si>
    <t>4324-4 (733203-4)</t>
  </si>
  <si>
    <t>28-66-17</t>
  </si>
  <si>
    <t>73-30-14</t>
  </si>
  <si>
    <t>EMA 112G-29700-36</t>
  </si>
  <si>
    <t>NCK-271</t>
  </si>
  <si>
    <t>NCK-349</t>
  </si>
  <si>
    <t>8</t>
  </si>
  <si>
    <t>5</t>
  </si>
  <si>
    <t>28-00-01</t>
  </si>
  <si>
    <t>28-45-06</t>
  </si>
  <si>
    <t>00</t>
  </si>
  <si>
    <t>412-2</t>
  </si>
  <si>
    <t>4325-3</t>
  </si>
  <si>
    <t>---</t>
  </si>
  <si>
    <t>73-30-15</t>
  </si>
  <si>
    <t>0</t>
  </si>
  <si>
    <t>73-33-03 (NCK-AN301)</t>
  </si>
  <si>
    <t>Service Bulletin N°
(if existing)</t>
  </si>
  <si>
    <t>Part Number</t>
  </si>
  <si>
    <t>CMM Reference</t>
  </si>
  <si>
    <t>372D200-102-2</t>
  </si>
  <si>
    <t>372D200-102-3</t>
  </si>
  <si>
    <t>744-082</t>
  </si>
  <si>
    <t>744-082-1</t>
  </si>
  <si>
    <t>744-082-2</t>
  </si>
  <si>
    <t>744-082-3</t>
  </si>
  <si>
    <t>744-098</t>
  </si>
  <si>
    <t>744-098-1</t>
  </si>
  <si>
    <t>744-138</t>
  </si>
  <si>
    <t>914-602</t>
  </si>
  <si>
    <t>914-901</t>
  </si>
  <si>
    <t>914-901-1</t>
  </si>
  <si>
    <t>914-902-1</t>
  </si>
  <si>
    <t>940-605-31</t>
  </si>
  <si>
    <t>940-605-32</t>
  </si>
  <si>
    <t>940-605-41</t>
  </si>
  <si>
    <t>940-605-42</t>
  </si>
  <si>
    <t>940-638-X</t>
  </si>
  <si>
    <t>940-639-X</t>
  </si>
  <si>
    <t>944-606-1</t>
  </si>
  <si>
    <t>944-606-2</t>
  </si>
  <si>
    <t>944-607-1</t>
  </si>
  <si>
    <t>944-607-2</t>
  </si>
  <si>
    <t>TM512-202</t>
  </si>
  <si>
    <t>TM512-204</t>
  </si>
  <si>
    <t>TM512-202-1</t>
  </si>
  <si>
    <t>TM512-204-1</t>
  </si>
  <si>
    <t>TNAS1024-118</t>
  </si>
  <si>
    <t>TNAS1024-178</t>
  </si>
  <si>
    <t>TNAS1024L118-2</t>
  </si>
  <si>
    <t>TNAS1024K151-1</t>
  </si>
  <si>
    <t>TNS2-1024-112</t>
  </si>
  <si>
    <t>TNS512-231-1</t>
  </si>
  <si>
    <t>TNS512-231-11</t>
  </si>
  <si>
    <t>744082-28-012</t>
  </si>
  <si>
    <t>744082-28-002</t>
  </si>
  <si>
    <t>Rev. 1</t>
  </si>
  <si>
    <t>744082-28-003</t>
  </si>
  <si>
    <t xml:space="preserve">744082-28-013 </t>
  </si>
  <si>
    <t xml:space="preserve">Rev. 1 </t>
  </si>
  <si>
    <t>744082-28-004</t>
  </si>
  <si>
    <t>744082-28-014</t>
  </si>
  <si>
    <t>744082-28-001</t>
  </si>
  <si>
    <t>744082-28-011</t>
  </si>
  <si>
    <t>744098-28-001</t>
  </si>
  <si>
    <t>744098-28-011</t>
  </si>
  <si>
    <t>744098-28-002</t>
  </si>
  <si>
    <t>744098-28-012</t>
  </si>
  <si>
    <t>744138-28-001</t>
  </si>
  <si>
    <t>744138-28-01</t>
  </si>
  <si>
    <t>ATR72-28-1017</t>
  </si>
  <si>
    <t>Rev. 0</t>
  </si>
  <si>
    <t>940638-73-001</t>
  </si>
  <si>
    <t>940638-73-011</t>
  </si>
  <si>
    <t>Rev. 0.0</t>
  </si>
  <si>
    <t>940639-73-001</t>
  </si>
  <si>
    <t>940639-73-011</t>
  </si>
  <si>
    <t>TRC5-912-1-1</t>
  </si>
  <si>
    <t>TRC5-912-2-1</t>
  </si>
  <si>
    <t>T16-811</t>
  </si>
  <si>
    <t>C812-1</t>
  </si>
  <si>
    <t>TRC5-912-3-2</t>
  </si>
  <si>
    <t>235-701-1</t>
  </si>
  <si>
    <t>10JCA</t>
  </si>
  <si>
    <t>10HBAA</t>
  </si>
  <si>
    <t>10GBAA</t>
  </si>
  <si>
    <t>10GHBAA</t>
  </si>
  <si>
    <t>T8GUS</t>
  </si>
  <si>
    <t>T8L1</t>
  </si>
  <si>
    <t>T16B</t>
  </si>
  <si>
    <t>TC8-2IB-BA</t>
  </si>
  <si>
    <t>TC8-2IB-BA-0</t>
  </si>
  <si>
    <t>TC8H-CB</t>
  </si>
  <si>
    <t>TC8H-CB-0</t>
  </si>
  <si>
    <t>AD20-12</t>
  </si>
  <si>
    <t>7L2</t>
  </si>
  <si>
    <t>7L21</t>
  </si>
  <si>
    <t>672-101</t>
  </si>
  <si>
    <t>672-104</t>
  </si>
  <si>
    <t>672-106</t>
  </si>
  <si>
    <t>672-109</t>
  </si>
  <si>
    <t>TNS1024L147-2-0</t>
  </si>
  <si>
    <t>371D110-107-2</t>
  </si>
  <si>
    <t>360A100-223</t>
  </si>
  <si>
    <t>373F200-114</t>
  </si>
  <si>
    <t>TS16-703-2</t>
  </si>
  <si>
    <t>914-607-1</t>
  </si>
  <si>
    <t>451-400</t>
  </si>
  <si>
    <t>57DG</t>
  </si>
  <si>
    <t>AC4-2-64</t>
  </si>
  <si>
    <t>TM256-301K135-2</t>
  </si>
  <si>
    <t>262-201-2</t>
  </si>
  <si>
    <t>SB Reference</t>
  </si>
  <si>
    <t>SB Revision</t>
  </si>
  <si>
    <t>SB Date</t>
  </si>
  <si>
    <t>PN linked to SB</t>
  </si>
  <si>
    <t>SELECT YOUR PART NUMBER</t>
  </si>
  <si>
    <t>CMM Revison</t>
  </si>
  <si>
    <t>CMM Date</t>
  </si>
  <si>
    <t>Service Bulletin existing</t>
  </si>
  <si>
    <t>SELECT YOUR CMM Reference</t>
  </si>
  <si>
    <t>Part Number (PN)</t>
  </si>
  <si>
    <t>SB List (if existing)</t>
  </si>
  <si>
    <t>744-045</t>
  </si>
  <si>
    <t>373A110-118</t>
  </si>
  <si>
    <t xml:space="preserve">LIST OF APPLICABLE COMPONENT MAINTENANCE MANUALS &amp; SERVICE BULLETINS </t>
  </si>
  <si>
    <t>sales@faureherman.com</t>
  </si>
  <si>
    <t>+33 (0) 2 43 60 28 60</t>
  </si>
  <si>
    <t>For any inquiry, please contact us:</t>
  </si>
  <si>
    <t>FAURE HERMAN
2 Lieu-Dit l'Archette
72400 La Ferté Bernard - France</t>
  </si>
  <si>
    <t>Last Update (mm dd/yyyy):</t>
  </si>
  <si>
    <t>OR</t>
  </si>
  <si>
    <r>
      <t xml:space="preserve">Select </t>
    </r>
    <r>
      <rPr>
        <b/>
        <u/>
        <sz val="24"/>
        <color rgb="FFFF0000"/>
        <rFont val="Calibri"/>
        <family val="2"/>
        <scheme val="minor"/>
      </rPr>
      <t>only one</t>
    </r>
    <r>
      <rPr>
        <b/>
        <sz val="24"/>
        <color rgb="FFFF0000"/>
        <rFont val="Calibri"/>
        <family val="2"/>
        <scheme val="minor"/>
      </rPr>
      <t xml:space="preserve"> of the 2 cells</t>
    </r>
  </si>
  <si>
    <t>TR4-909</t>
  </si>
  <si>
    <t>TM128-401</t>
  </si>
  <si>
    <t>T8G6A-AA</t>
  </si>
  <si>
    <t>T8-6A-AA</t>
  </si>
  <si>
    <t>RATC256AE21</t>
  </si>
  <si>
    <t>RATC256AE1</t>
  </si>
  <si>
    <t>73-30-21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</si>
</sst>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809]\ mmm\ yyyy;@"/>
    <numFmt numFmtId="165" formatCode="[$-809]mmm\ dd/yy\ ;@"/>
    <numFmt numFmtId="166" formatCode="[$-809]mmm\ dd/yyyy\ ;@"/>
  </numFmts>
  <fonts count="2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</font>
    <font>
      <sz val="10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u/>
      <sz val="2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rgb="FF000000"/>
      <name val="Calibri"/>
      <family val="2"/>
    </font>
    <font>
      <u/>
      <sz val="11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rgb="FF00B0F0"/>
      <name val="Calibri"/>
      <family val="2"/>
      <scheme val="minor"/>
    </font>
    <font>
      <b/>
      <u/>
      <sz val="24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8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5" fillId="0" borderId="1" xfId="0" applyFont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64" fontId="0" fillId="0" borderId="0" xfId="0" applyNumberFormat="1" applyAlignment="1">
      <alignment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164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left" vertical="center" wrapText="1"/>
    </xf>
    <xf numFmtId="0" fontId="16" fillId="0" borderId="0" xfId="0" applyFont="1" applyAlignment="1">
      <alignment vertical="center"/>
    </xf>
    <xf numFmtId="0" fontId="13" fillId="5" borderId="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64" fontId="8" fillId="0" borderId="11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65" fontId="0" fillId="0" borderId="9" xfId="0" applyNumberFormat="1" applyBorder="1" applyAlignment="1">
      <alignment horizontal="center" vertical="center" wrapText="1"/>
    </xf>
    <xf numFmtId="0" fontId="22" fillId="4" borderId="4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15" fillId="0" borderId="13" xfId="1" applyFont="1" applyBorder="1" applyAlignment="1">
      <alignment vertical="center" wrapText="1"/>
    </xf>
    <xf numFmtId="49" fontId="19" fillId="0" borderId="15" xfId="0" applyNumberFormat="1" applyFont="1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5" fontId="0" fillId="0" borderId="12" xfId="0" applyNumberFormat="1" applyBorder="1" applyAlignment="1">
      <alignment horizontal="center" vertical="center" wrapText="1"/>
    </xf>
    <xf numFmtId="0" fontId="0" fillId="0" borderId="20" xfId="0" applyBorder="1" applyAlignment="1">
      <alignment vertical="center"/>
    </xf>
    <xf numFmtId="0" fontId="0" fillId="0" borderId="0" xfId="0" applyAlignment="1">
      <alignment horizontal="left"/>
    </xf>
    <xf numFmtId="0" fontId="1" fillId="2" borderId="21" xfId="0" applyFont="1" applyFill="1" applyBorder="1" applyAlignment="1">
      <alignment horizontal="center" vertical="center" wrapText="1"/>
    </xf>
    <xf numFmtId="49" fontId="9" fillId="6" borderId="22" xfId="0" applyNumberFormat="1" applyFont="1" applyFill="1" applyBorder="1" applyAlignment="1">
      <alignment vertical="center"/>
    </xf>
    <xf numFmtId="164" fontId="9" fillId="6" borderId="22" xfId="0" applyNumberFormat="1" applyFont="1" applyFill="1" applyBorder="1" applyAlignment="1">
      <alignment vertical="center"/>
    </xf>
    <xf numFmtId="49" fontId="9" fillId="7" borderId="22" xfId="0" applyNumberFormat="1" applyFont="1" applyFill="1" applyBorder="1" applyAlignment="1">
      <alignment vertical="center"/>
    </xf>
    <xf numFmtId="164" fontId="9" fillId="7" borderId="22" xfId="0" applyNumberFormat="1" applyFont="1" applyFill="1" applyBorder="1" applyAlignment="1">
      <alignment vertical="center"/>
    </xf>
    <xf numFmtId="0" fontId="9" fillId="6" borderId="22" xfId="0" applyFont="1" applyFill="1" applyBorder="1" applyAlignment="1">
      <alignment vertical="center"/>
    </xf>
    <xf numFmtId="0" fontId="9" fillId="7" borderId="22" xfId="0" applyFont="1" applyFill="1" applyBorder="1" applyAlignment="1">
      <alignment vertical="center"/>
    </xf>
    <xf numFmtId="0" fontId="0" fillId="6" borderId="23" xfId="0" applyFill="1" applyBorder="1" applyAlignment="1">
      <alignment horizontal="left" vertical="center"/>
    </xf>
    <xf numFmtId="0" fontId="0" fillId="7" borderId="23" xfId="0" applyFill="1" applyBorder="1" applyAlignment="1">
      <alignment horizontal="left" vertical="center"/>
    </xf>
    <xf numFmtId="0" fontId="0" fillId="6" borderId="23" xfId="0" applyFill="1" applyBorder="1" applyAlignment="1">
      <alignment vertical="center"/>
    </xf>
    <xf numFmtId="0" fontId="0" fillId="7" borderId="23" xfId="0" applyFill="1" applyBorder="1" applyAlignment="1">
      <alignment vertical="center"/>
    </xf>
    <xf numFmtId="0" fontId="9" fillId="6" borderId="23" xfId="0" applyFont="1" applyFill="1" applyBorder="1" applyAlignment="1">
      <alignment vertical="center"/>
    </xf>
    <xf numFmtId="0" fontId="9" fillId="7" borderId="23" xfId="0" applyFont="1" applyFill="1" applyBorder="1" applyAlignment="1">
      <alignment vertical="center"/>
    </xf>
    <xf numFmtId="0" fontId="4" fillId="7" borderId="23" xfId="0" applyFont="1" applyFill="1" applyBorder="1" applyAlignment="1">
      <alignment horizontal="left" vertical="center"/>
    </xf>
    <xf numFmtId="0" fontId="9" fillId="6" borderId="23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>
      <alignment horizontal="left" vertical="center" wrapText="1"/>
    </xf>
    <xf numFmtId="0" fontId="18" fillId="0" borderId="15" xfId="0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20" fillId="0" borderId="15" xfId="1" applyFont="1" applyBorder="1" applyAlignment="1">
      <alignment horizontal="left" vertical="center" wrapText="1"/>
    </xf>
    <xf numFmtId="0" fontId="20" fillId="0" borderId="19" xfId="1" applyFont="1" applyBorder="1" applyAlignment="1">
      <alignment horizontal="left" vertical="center" wrapText="1"/>
    </xf>
    <xf numFmtId="49" fontId="19" fillId="0" borderId="13" xfId="0" applyNumberFormat="1" applyFont="1" applyBorder="1" applyAlignment="1">
      <alignment horizontal="left" vertical="center" wrapText="1"/>
    </xf>
    <xf numFmtId="49" fontId="19" fillId="0" borderId="17" xfId="0" applyNumberFormat="1" applyFont="1" applyBorder="1" applyAlignment="1">
      <alignment horizontal="left" vertical="center" wrapText="1"/>
    </xf>
    <xf numFmtId="0" fontId="12" fillId="0" borderId="0" xfId="0" applyFont="1" applyAlignment="1">
      <alignment horizontal="right" vertical="center" wrapText="1"/>
    </xf>
    <xf numFmtId="166" fontId="24" fillId="0" borderId="0" xfId="0" applyNumberFormat="1" applyFont="1" applyAlignment="1">
      <alignment horizontal="left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18">
    <dxf>
      <font>
        <color theme="0"/>
      </font>
    </dxf>
    <dxf>
      <fill>
        <patternFill>
          <bgColor rgb="FFFF0000"/>
        </patternFill>
      </fill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border outline="0">
        <top style="thin">
          <color auto="1"/>
        </top>
      </border>
    </dxf>
    <dxf>
      <alignment horizontal="general" vertical="center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[$-809]\ mmm\ yyyy;@"/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0" formatCode="@"/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  <vertical/>
        <horizontal/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rgb="FFC0C0C0"/>
          <bgColor rgb="FFC0C0C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Relationship Id="rId14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380325E-24B7-4EA6-B512-0306687D6C0C}" name="Tableau3" displayName="Tableau3" ref="A1:E94" totalsRowShown="0" headerRowDxfId="17" dataDxfId="16" tableBorderDxfId="15">
  <autoFilter ref="A1:E94" xr:uid="{8380325E-24B7-4EA6-B512-0306687D6C0C}"/>
  <tableColumns count="5">
    <tableColumn id="1" xr3:uid="{02DC1113-7667-44FD-89DC-6CDB9019738C}" name="Part Number"/>
    <tableColumn id="2" xr3:uid="{9E0EAFB2-F718-4661-8618-1BCC9360329A}" name="CMM Reference" dataDxfId="14"/>
    <tableColumn id="3" xr3:uid="{6A8D3CC8-4DB4-465B-A34A-8324DD022D37}" name="Revision Number" dataDxfId="13"/>
    <tableColumn id="4" xr3:uid="{CF05CAC4-F867-4945-B53F-538379947656}" name="Date" dataDxfId="12"/>
    <tableColumn id="5" xr3:uid="{B8C85B1A-7257-4EE4-B353-79596A94E48E}" name="Service Bulletin N°_x000a_(if existing)" dataDxfId="11">
      <calculatedColumnFormula>IF(ISNUMBER(MATCH(A2,'SB List'!A:A,0)),"YES - See SB List","NO")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42459E-0817-4FC5-B8F2-858F43E418A3}" name="Tableau2" displayName="Tableau2" ref="A1:E22" totalsRowShown="0" headerRowDxfId="10" dataDxfId="8" headerRowBorderDxfId="9" tableBorderDxfId="7">
  <autoFilter ref="A1:E22" xr:uid="{B2DE95CA-F925-47F6-BCBE-F5AE5763A514}"/>
  <tableColumns count="5">
    <tableColumn id="1" xr3:uid="{D78F654F-4516-45E7-A255-FA0774E3C799}" name="PN linked to SB" dataDxfId="6"/>
    <tableColumn id="2" xr3:uid="{839734C7-BBEF-4EA2-8A16-A421E780B727}" name="SB Reference" dataDxfId="5"/>
    <tableColumn id="3" xr3:uid="{9C8F6313-5DD0-4218-A02C-BCC23F2EE0E0}" name="SB Revision" dataDxfId="4"/>
    <tableColumn id="4" xr3:uid="{BAE66F8E-4562-4C50-8BFA-9C736DF13BBD}" name="SB Date" dataDxfId="3"/>
    <tableColumn id="5" xr3:uid="{E16C72DC-6115-4C9E-9CBB-8E3A1306EBD4}" name="CMM Reference" dataDxfId="2">
      <calculatedColumnFormula>IF(A2="","",INDEX('CMM List'!$A$3:$E$200,MATCH(A2,'CMM List'!$A$3:$A$200,0),2))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ales@faureherman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6FDB4-D554-484D-BBB0-825C7A2CB1FF}">
  <dimension ref="A1:L28"/>
  <sheetViews>
    <sheetView showGridLines="0" tabSelected="1" zoomScale="85" zoomScaleNormal="85" workbookViewId="0">
      <pane xSplit="2" ySplit="7" topLeftCell="C12" activePane="bottomRight" state="frozen"/>
      <selection pane="topRight" activeCell="C1" sqref="C1"/>
      <selection pane="bottomLeft" activeCell="A5" sqref="A5"/>
      <selection pane="bottomRight" activeCell="O1" sqref="O1"/>
    </sheetView>
  </sheetViews>
  <sheetFormatPr baseColWidth="10" defaultColWidth="11.5703125" defaultRowHeight="15" x14ac:dyDescent="0.25"/>
  <cols>
    <col min="1" max="1" width="39.28515625" style="2" customWidth="1"/>
    <col min="2" max="2" width="3.7109375" style="2" customWidth="1"/>
    <col min="3" max="3" width="29.42578125" style="3" customWidth="1"/>
    <col min="4" max="4" width="26.5703125" style="3" bestFit="1" customWidth="1"/>
    <col min="5" max="5" width="11.7109375" style="3" customWidth="1"/>
    <col min="6" max="6" width="14.5703125" style="3" customWidth="1"/>
    <col min="7" max="7" width="19.7109375" style="3" customWidth="1"/>
    <col min="8" max="8" width="3.7109375" style="2" customWidth="1"/>
    <col min="9" max="9" width="21.140625" style="2" bestFit="1" customWidth="1"/>
    <col min="10" max="10" width="21.7109375" style="2" customWidth="1"/>
    <col min="11" max="11" width="14.5703125" style="2" customWidth="1"/>
    <col min="12" max="12" width="18.7109375" style="2" customWidth="1"/>
    <col min="13" max="13" width="11.5703125" style="2"/>
    <col min="14" max="14" width="11.5703125" style="2" customWidth="1"/>
    <col min="15" max="16384" width="11.5703125" style="2"/>
  </cols>
  <sheetData>
    <row r="1" spans="1:12" ht="82.15" customHeight="1" x14ac:dyDescent="0.25">
      <c r="A1" s="65" t="e" vm="1">
        <v>#VALUE!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</row>
    <row r="2" spans="1:12" ht="51.6" customHeight="1" x14ac:dyDescent="0.25">
      <c r="A2" s="66" t="s">
        <v>177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</row>
    <row r="3" spans="1:12" s="35" customFormat="1" ht="30.6" customHeight="1" thickBot="1" x14ac:dyDescent="0.3">
      <c r="A3" s="78" t="s">
        <v>182</v>
      </c>
      <c r="B3" s="78"/>
      <c r="C3" s="78"/>
      <c r="D3" s="78"/>
      <c r="E3" s="78"/>
      <c r="F3" s="79">
        <v>46107</v>
      </c>
      <c r="G3" s="79"/>
      <c r="H3" s="79"/>
      <c r="I3" s="79"/>
      <c r="J3" s="79"/>
      <c r="K3" s="79"/>
      <c r="L3" s="79"/>
    </row>
    <row r="4" spans="1:12" s="18" customFormat="1" ht="40.15" customHeight="1" x14ac:dyDescent="0.25">
      <c r="A4" s="70" t="s">
        <v>180</v>
      </c>
      <c r="B4" s="71"/>
      <c r="C4" s="71"/>
      <c r="D4" s="71"/>
      <c r="E4" s="63" t="s">
        <v>181</v>
      </c>
      <c r="F4" s="63"/>
      <c r="G4" s="63"/>
      <c r="H4" s="63"/>
      <c r="I4" s="36"/>
      <c r="J4" s="76" t="s">
        <v>179</v>
      </c>
      <c r="K4" s="76"/>
      <c r="L4" s="77"/>
    </row>
    <row r="5" spans="1:12" s="18" customFormat="1" ht="40.15" customHeight="1" thickBot="1" x14ac:dyDescent="0.3">
      <c r="A5" s="72"/>
      <c r="B5" s="73"/>
      <c r="C5" s="73"/>
      <c r="D5" s="73"/>
      <c r="E5" s="64"/>
      <c r="F5" s="64"/>
      <c r="G5" s="64"/>
      <c r="H5" s="64"/>
      <c r="I5" s="37"/>
      <c r="J5" s="74" t="s">
        <v>178</v>
      </c>
      <c r="K5" s="74"/>
      <c r="L5" s="75"/>
    </row>
    <row r="6" spans="1:12" ht="24" customHeight="1" thickBot="1" x14ac:dyDescent="0.3">
      <c r="A6" s="80" t="s">
        <v>184</v>
      </c>
      <c r="I6" s="41"/>
      <c r="J6" s="41"/>
      <c r="K6" s="41"/>
      <c r="L6" s="41"/>
    </row>
    <row r="7" spans="1:12" s="12" customFormat="1" ht="42" customHeight="1" thickBot="1" x14ac:dyDescent="0.3">
      <c r="A7" s="81"/>
      <c r="C7" s="20" t="s">
        <v>173</v>
      </c>
      <c r="D7" s="21" t="s">
        <v>71</v>
      </c>
      <c r="E7" s="21" t="s">
        <v>169</v>
      </c>
      <c r="F7" s="21" t="s">
        <v>170</v>
      </c>
      <c r="G7" s="22" t="s">
        <v>171</v>
      </c>
      <c r="I7" s="67" t="s">
        <v>174</v>
      </c>
      <c r="J7" s="68"/>
      <c r="K7" s="68"/>
      <c r="L7" s="69"/>
    </row>
    <row r="8" spans="1:12" s="12" customFormat="1" ht="30" customHeight="1" thickBot="1" x14ac:dyDescent="0.3">
      <c r="A8" s="34" t="s">
        <v>168</v>
      </c>
      <c r="C8" s="23" t="str" cm="1">
        <f t="array" ref="C8">IF($A$9&lt;&gt;"",INDEX('CMM List'!$A$3:$E$200,MATCH($A$9,'CMM List'!$A$3:$A$200,0),1),IF($A$15&lt;&gt;"",_xlfn._xlws.FILTER('CMM List'!A2:A200,'CMM List'!$B$2:$B$200=Feuil1!$A$15),""))</f>
        <v/>
      </c>
      <c r="D8" s="14" t="str" cm="1">
        <f t="array" ref="D8">IF($A$9&lt;&gt;"",INDEX('CMM List'!$A$3:$E$200,MATCH($A$9,'CMM List'!$A$3:$A$200,0),2),IF($A$15&lt;&gt;"",_xlfn._xlws.FILTER('CMM List'!B2:B200,'CMM List'!$B$2:$B$200=Feuil1!$A$15),""))</f>
        <v/>
      </c>
      <c r="E8" s="14" t="str" cm="1">
        <f t="array" ref="E8">IF($A$9&lt;&gt;"",INDEX('CMM List'!$A$3:$E$200,MATCH($A$9,'CMM List'!$A$3:$A$200,0),3),IF($A$15&lt;&gt;"",_xlfn._xlws.FILTER('CMM List'!C2:C200,'CMM List'!$B$2:$B$200=Feuil1!$A$15),""))</f>
        <v/>
      </c>
      <c r="F8" s="13" t="str" cm="1">
        <f t="array" ref="F8">IF($A$9&lt;&gt;"",INDEX('CMM List'!$A$3:$E$200,MATCH($A$9,'CMM List'!$A$3:$A$200,0),4),IF($A$15&lt;&gt;"",_xlfn._xlws.FILTER('CMM List'!D2:D200,'CMM List'!$B$2:$B$200=Feuil1!$A$15),""))</f>
        <v/>
      </c>
      <c r="G8" s="24" t="str" cm="1">
        <f t="array" ref="G8">IF($A$9&lt;&gt;"",INDEX('CMM List'!$A$3:$E$200,MATCH($A$9,'CMM List'!$A$3:$A$200,0),5),IF($A$15&lt;&gt;"",_xlfn._xlws.FILTER('CMM List'!E2:E200,'CMM List'!$B$2:$B$200=Feuil1!$A$15),""))</f>
        <v/>
      </c>
      <c r="I8" s="30" t="s">
        <v>173</v>
      </c>
      <c r="J8" s="19" t="s">
        <v>164</v>
      </c>
      <c r="K8" s="19" t="s">
        <v>165</v>
      </c>
      <c r="L8" s="31" t="s">
        <v>166</v>
      </c>
    </row>
    <row r="9" spans="1:12" s="12" customFormat="1" ht="30" customHeight="1" x14ac:dyDescent="0.25">
      <c r="A9" s="60"/>
      <c r="C9" s="23"/>
      <c r="D9" s="14"/>
      <c r="E9" s="14"/>
      <c r="F9" s="13"/>
      <c r="G9" s="24"/>
      <c r="I9" s="32" t="str" cm="1">
        <f t="array" ref="I9">IF(A9&lt;&gt;"",_xlfn._xlws.FILTER('SB List'!A2:D22,'SB List'!A2:A22=Feuil1!A9),IF(A15&lt;&gt;"",_xlfn._xlws.FILTER('SB List'!A2:D22,'SB List'!$E$2:$E$22=Feuil1!$A$15),""))</f>
        <v/>
      </c>
      <c r="J9" s="15"/>
      <c r="K9" s="15"/>
      <c r="L9" s="33"/>
    </row>
    <row r="10" spans="1:12" s="12" customFormat="1" ht="30" customHeight="1" x14ac:dyDescent="0.25">
      <c r="A10" s="61"/>
      <c r="C10" s="23"/>
      <c r="D10" s="14"/>
      <c r="E10" s="14"/>
      <c r="F10" s="13"/>
      <c r="G10" s="25"/>
      <c r="I10" s="32"/>
      <c r="J10" s="15"/>
      <c r="K10" s="15"/>
      <c r="L10" s="33"/>
    </row>
    <row r="11" spans="1:12" s="12" customFormat="1" ht="30" customHeight="1" thickBot="1" x14ac:dyDescent="0.3">
      <c r="A11" s="62"/>
      <c r="C11" s="23"/>
      <c r="D11" s="14"/>
      <c r="E11" s="14"/>
      <c r="F11" s="13"/>
      <c r="G11" s="24"/>
      <c r="I11" s="32"/>
      <c r="J11" s="15"/>
      <c r="K11" s="15"/>
      <c r="L11" s="33"/>
    </row>
    <row r="12" spans="1:12" s="12" customFormat="1" ht="30" customHeight="1" x14ac:dyDescent="0.25">
      <c r="A12" s="80" t="s">
        <v>183</v>
      </c>
      <c r="C12" s="23"/>
      <c r="D12" s="14"/>
      <c r="E12" s="14"/>
      <c r="F12" s="13"/>
      <c r="G12" s="24"/>
      <c r="I12" s="32"/>
      <c r="J12" s="15"/>
      <c r="K12" s="15"/>
      <c r="L12" s="33"/>
    </row>
    <row r="13" spans="1:12" s="12" customFormat="1" ht="30" customHeight="1" thickBot="1" x14ac:dyDescent="0.3">
      <c r="A13" s="81"/>
      <c r="C13" s="23"/>
      <c r="D13" s="14"/>
      <c r="E13" s="14"/>
      <c r="F13" s="13"/>
      <c r="G13" s="24"/>
      <c r="I13" s="32"/>
      <c r="J13" s="15"/>
      <c r="K13" s="15"/>
      <c r="L13" s="33"/>
    </row>
    <row r="14" spans="1:12" s="12" customFormat="1" ht="30" customHeight="1" thickBot="1" x14ac:dyDescent="0.3">
      <c r="A14" s="34" t="s">
        <v>172</v>
      </c>
      <c r="C14" s="23"/>
      <c r="D14" s="14"/>
      <c r="E14" s="14"/>
      <c r="F14" s="13"/>
      <c r="G14" s="24"/>
      <c r="I14" s="32"/>
      <c r="J14" s="15"/>
      <c r="K14" s="15"/>
      <c r="L14" s="33"/>
    </row>
    <row r="15" spans="1:12" s="12" customFormat="1" ht="30" customHeight="1" x14ac:dyDescent="0.25">
      <c r="A15" s="60"/>
      <c r="C15" s="23"/>
      <c r="D15" s="14"/>
      <c r="E15" s="14"/>
      <c r="F15" s="13"/>
      <c r="G15" s="24"/>
      <c r="I15" s="32"/>
      <c r="J15" s="15"/>
      <c r="K15" s="15"/>
      <c r="L15" s="33"/>
    </row>
    <row r="16" spans="1:12" s="12" customFormat="1" ht="30" customHeight="1" x14ac:dyDescent="0.25">
      <c r="A16" s="61"/>
      <c r="C16" s="23"/>
      <c r="D16" s="14"/>
      <c r="E16" s="14"/>
      <c r="F16" s="13"/>
      <c r="G16" s="24"/>
      <c r="I16" s="32"/>
      <c r="J16" s="15"/>
      <c r="K16" s="15"/>
      <c r="L16" s="33"/>
    </row>
    <row r="17" spans="1:12" s="12" customFormat="1" ht="30" customHeight="1" thickBot="1" x14ac:dyDescent="0.3">
      <c r="A17" s="62"/>
      <c r="C17" s="23"/>
      <c r="D17" s="14"/>
      <c r="E17" s="14"/>
      <c r="F17" s="13"/>
      <c r="G17" s="24"/>
      <c r="I17" s="32"/>
      <c r="J17" s="15"/>
      <c r="K17" s="15"/>
      <c r="L17" s="33"/>
    </row>
    <row r="18" spans="1:12" ht="30" customHeight="1" x14ac:dyDescent="0.25">
      <c r="C18" s="23"/>
      <c r="D18" s="14"/>
      <c r="E18" s="14"/>
      <c r="F18" s="13"/>
      <c r="G18" s="24"/>
      <c r="I18" s="32"/>
      <c r="J18" s="15"/>
      <c r="K18" s="15"/>
      <c r="L18" s="33"/>
    </row>
    <row r="19" spans="1:12" ht="30" customHeight="1" x14ac:dyDescent="0.25">
      <c r="C19" s="23"/>
      <c r="D19" s="14"/>
      <c r="E19" s="14"/>
      <c r="F19" s="13"/>
      <c r="G19" s="24"/>
      <c r="I19" s="32"/>
      <c r="J19" s="15"/>
      <c r="K19" s="15"/>
      <c r="L19" s="33"/>
    </row>
    <row r="20" spans="1:12" ht="30" customHeight="1" x14ac:dyDescent="0.25">
      <c r="C20" s="23"/>
      <c r="D20" s="14"/>
      <c r="E20" s="14"/>
      <c r="F20" s="13"/>
      <c r="G20" s="24"/>
      <c r="I20" s="32"/>
      <c r="J20" s="15"/>
      <c r="K20" s="15"/>
      <c r="L20" s="33"/>
    </row>
    <row r="21" spans="1:12" ht="30" customHeight="1" x14ac:dyDescent="0.25">
      <c r="C21" s="23"/>
      <c r="D21" s="14"/>
      <c r="E21" s="14"/>
      <c r="F21" s="13"/>
      <c r="G21" s="24"/>
      <c r="I21" s="32"/>
      <c r="J21" s="15"/>
      <c r="K21" s="15"/>
      <c r="L21" s="33"/>
    </row>
    <row r="22" spans="1:12" ht="30" customHeight="1" x14ac:dyDescent="0.25">
      <c r="C22" s="23"/>
      <c r="D22" s="14"/>
      <c r="E22" s="14"/>
      <c r="F22" s="13"/>
      <c r="G22" s="24"/>
      <c r="I22" s="32"/>
      <c r="J22" s="15"/>
      <c r="K22" s="15"/>
      <c r="L22" s="33"/>
    </row>
    <row r="23" spans="1:12" ht="30" customHeight="1" thickBot="1" x14ac:dyDescent="0.3">
      <c r="C23" s="26"/>
      <c r="D23" s="27"/>
      <c r="E23" s="27"/>
      <c r="F23" s="28"/>
      <c r="G23" s="29"/>
      <c r="I23" s="38"/>
      <c r="J23" s="39"/>
      <c r="K23" s="39"/>
      <c r="L23" s="40"/>
    </row>
    <row r="24" spans="1:12" ht="30" customHeight="1" x14ac:dyDescent="0.25">
      <c r="C24" s="2"/>
      <c r="D24" s="2"/>
      <c r="E24" s="2"/>
      <c r="F24" s="2"/>
    </row>
    <row r="25" spans="1:12" ht="30" customHeight="1" x14ac:dyDescent="0.25">
      <c r="C25" s="2"/>
      <c r="D25" s="2"/>
      <c r="E25" s="2"/>
      <c r="F25" s="2"/>
    </row>
    <row r="26" spans="1:12" ht="30" customHeight="1" x14ac:dyDescent="0.25">
      <c r="C26" s="2"/>
      <c r="D26" s="2"/>
      <c r="E26" s="2"/>
      <c r="F26" s="2"/>
    </row>
    <row r="27" spans="1:12" ht="30" customHeight="1" x14ac:dyDescent="0.25">
      <c r="C27" s="2"/>
      <c r="D27" s="2"/>
      <c r="E27" s="2"/>
      <c r="F27" s="2"/>
    </row>
    <row r="28" spans="1:12" ht="30" customHeight="1" x14ac:dyDescent="0.25"/>
  </sheetData>
  <sheetProtection algorithmName="SHA-512" hashValue="gsMKH3Kxafr7BM7Z5OhAdv4QtFbd42MUeUL24/sSsNz6Zrm3RSy5taj6xzSHk9bgBsS32ZC6gTTh80iJxc6nIQ==" saltValue="R/IIyl+AqQiO6f5VDN2GwQ==" spinCount="100000" sheet="1" autoFilter="0"/>
  <mergeCells count="13">
    <mergeCell ref="A15:A17"/>
    <mergeCell ref="A9:A11"/>
    <mergeCell ref="E4:H5"/>
    <mergeCell ref="A1:L1"/>
    <mergeCell ref="A2:L2"/>
    <mergeCell ref="I7:L7"/>
    <mergeCell ref="A4:D5"/>
    <mergeCell ref="J5:L5"/>
    <mergeCell ref="J4:L4"/>
    <mergeCell ref="A3:E3"/>
    <mergeCell ref="F3:L3"/>
    <mergeCell ref="A12:A13"/>
    <mergeCell ref="A6:A7"/>
  </mergeCells>
  <conditionalFormatting sqref="A9:A11 A15:A17">
    <cfRule type="expression" dxfId="1" priority="1">
      <formula>"$A$7&lt;&gt;"""" &amp; $A$14 &lt;&gt;"""""</formula>
    </cfRule>
  </conditionalFormatting>
  <conditionalFormatting sqref="I9">
    <cfRule type="containsErrors" dxfId="0" priority="2">
      <formula>ISERROR(I9)</formula>
    </cfRule>
  </conditionalFormatting>
  <hyperlinks>
    <hyperlink ref="J5" r:id="rId1" xr:uid="{2A84F446-446F-45B9-826A-00C59C8CA5F4}"/>
  </hyperlinks>
  <printOptions horizontalCentered="1"/>
  <pageMargins left="0.11811023622047245" right="0.11811023622047245" top="0.55118110236220474" bottom="0.55118110236220474" header="0.31496062992125984" footer="0.31496062992125984"/>
  <pageSetup paperSize="9" scale="58" orientation="landscape" r:id="rId2"/>
  <headerFooter>
    <oddFooter>&amp;C&amp;"-,Gras"&amp;18&amp;D&amp;R&amp;"-,Gras"&amp;18&amp;F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error="The CMM reference entered is incorrect. Please select an available reference from the drop-down list." xr:uid="{05543F89-883D-4468-9ED1-CF4592A3E254}">
          <x14:formula1>
            <xm:f>'Liste déroulante'!$A:$A</xm:f>
          </x14:formula1>
          <xm:sqref>A15:A17</xm:sqref>
        </x14:dataValidation>
        <x14:dataValidation type="list" errorStyle="warning" allowBlank="1" showInputMessage="1" showErrorMessage="1" error="The P/N reference entered is incorrect. Please select an available reference from the drop-down list." xr:uid="{E51692B9-72B7-4A5E-A587-DD39B8B3B54D}">
          <x14:formula1>
            <xm:f>'Liste déroulante'!$C:$C</xm:f>
          </x14:formula1>
          <xm:sqref>A9:A11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80"/>
  <sheetViews>
    <sheetView zoomScaleNormal="100" zoomScaleSheetLayoutView="130" workbookViewId="0">
      <pane xSplit="2" ySplit="1" topLeftCell="C52" activePane="bottomRight" state="frozen"/>
      <selection pane="topRight" activeCell="C1" sqref="C1"/>
      <selection pane="bottomLeft" activeCell="A4" sqref="A4"/>
      <selection pane="bottomRight" activeCell="C99" sqref="C99"/>
    </sheetView>
  </sheetViews>
  <sheetFormatPr baseColWidth="10" defaultColWidth="9.140625" defaultRowHeight="15" customHeight="1" x14ac:dyDescent="0.25"/>
  <cols>
    <col min="1" max="1" width="16.7109375" style="2" bestFit="1" customWidth="1"/>
    <col min="2" max="2" width="22.7109375" style="4" customWidth="1"/>
    <col min="3" max="3" width="17.7109375" style="2" customWidth="1"/>
    <col min="4" max="4" width="13.7109375" style="4" customWidth="1"/>
    <col min="5" max="5" width="20.5703125" style="2" customWidth="1"/>
    <col min="6" max="16384" width="9.140625" style="2"/>
  </cols>
  <sheetData>
    <row r="1" spans="1:5" s="3" customFormat="1" ht="31.9" customHeight="1" x14ac:dyDescent="0.25">
      <c r="A1" s="58" t="s">
        <v>70</v>
      </c>
      <c r="B1" s="59" t="s">
        <v>71</v>
      </c>
      <c r="C1" s="59" t="s">
        <v>35</v>
      </c>
      <c r="D1" s="59" t="s">
        <v>0</v>
      </c>
      <c r="E1" s="59" t="s">
        <v>69</v>
      </c>
    </row>
    <row r="2" spans="1:5" ht="19.899999999999999" customHeight="1" x14ac:dyDescent="0.25">
      <c r="A2" s="50">
        <v>250</v>
      </c>
      <c r="B2" s="44" t="s">
        <v>38</v>
      </c>
      <c r="C2" s="44" t="s">
        <v>8</v>
      </c>
      <c r="D2" s="45">
        <v>33091</v>
      </c>
      <c r="E2" s="48" t="str">
        <f>IF(ISNUMBER(MATCH(A2,'SB List'!A:A,0)),"YES - See SB List","NO")</f>
        <v>NO</v>
      </c>
    </row>
    <row r="3" spans="1:5" ht="19.899999999999999" customHeight="1" x14ac:dyDescent="0.25">
      <c r="A3" s="51">
        <v>201497</v>
      </c>
      <c r="B3" s="46" t="s">
        <v>30</v>
      </c>
      <c r="C3" s="46" t="s">
        <v>31</v>
      </c>
      <c r="D3" s="47">
        <v>36880</v>
      </c>
      <c r="E3" s="49" t="str">
        <f>IF(ISNUMBER(MATCH(A3,'SB List'!A:A,0)),"YES - See SB List","NO")</f>
        <v>NO</v>
      </c>
    </row>
    <row r="4" spans="1:5" ht="19.899999999999999" customHeight="1" x14ac:dyDescent="0.25">
      <c r="A4" s="52" t="s">
        <v>137</v>
      </c>
      <c r="B4" s="44" t="s">
        <v>34</v>
      </c>
      <c r="C4" s="44" t="s">
        <v>37</v>
      </c>
      <c r="D4" s="45">
        <v>28004</v>
      </c>
      <c r="E4" s="48" t="str">
        <f>IF(ISNUMBER(MATCH(A4,'SB List'!A:A,0)),"YES - See SB List","NO")</f>
        <v>NO</v>
      </c>
    </row>
    <row r="5" spans="1:5" ht="19.899999999999999" customHeight="1" x14ac:dyDescent="0.25">
      <c r="A5" s="53" t="s">
        <v>138</v>
      </c>
      <c r="B5" s="46" t="s">
        <v>34</v>
      </c>
      <c r="C5" s="46" t="s">
        <v>37</v>
      </c>
      <c r="D5" s="47">
        <v>28004</v>
      </c>
      <c r="E5" s="49" t="str">
        <f>IF(ISNUMBER(MATCH(A5,'SB List'!A:A,0)),"YES - See SB List","NO")</f>
        <v>NO</v>
      </c>
    </row>
    <row r="6" spans="1:5" ht="19.899999999999999" customHeight="1" x14ac:dyDescent="0.25">
      <c r="A6" s="52" t="s">
        <v>136</v>
      </c>
      <c r="B6" s="44" t="s">
        <v>34</v>
      </c>
      <c r="C6" s="44" t="s">
        <v>37</v>
      </c>
      <c r="D6" s="45">
        <v>28004</v>
      </c>
      <c r="E6" s="48" t="str">
        <f>IF(ISNUMBER(MATCH(A6,'SB List'!A:A,0)),"YES - See SB List","NO")</f>
        <v>NO</v>
      </c>
    </row>
    <row r="7" spans="1:5" ht="19.899999999999999" customHeight="1" x14ac:dyDescent="0.25">
      <c r="A7" s="53" t="s">
        <v>135</v>
      </c>
      <c r="B7" s="46" t="s">
        <v>34</v>
      </c>
      <c r="C7" s="46" t="s">
        <v>37</v>
      </c>
      <c r="D7" s="47">
        <v>28004</v>
      </c>
      <c r="E7" s="49" t="str">
        <f>IF(ISNUMBER(MATCH(A7,'SB List'!A:A,0)),"YES - See SB List","NO")</f>
        <v>NO</v>
      </c>
    </row>
    <row r="8" spans="1:5" ht="19.899999999999999" customHeight="1" x14ac:dyDescent="0.25">
      <c r="A8" s="52" t="s">
        <v>134</v>
      </c>
      <c r="B8" s="44" t="s">
        <v>63</v>
      </c>
      <c r="C8" s="44" t="s">
        <v>2</v>
      </c>
      <c r="D8" s="45">
        <v>29312</v>
      </c>
      <c r="E8" s="48" t="str">
        <f>IF(ISNUMBER(MATCH(A8,'SB List'!A:A,0)),"YES - See SB List","NO")</f>
        <v>NO</v>
      </c>
    </row>
    <row r="9" spans="1:5" ht="19.899999999999999" customHeight="1" x14ac:dyDescent="0.25">
      <c r="A9" s="53" t="s">
        <v>163</v>
      </c>
      <c r="B9" s="46" t="s">
        <v>43</v>
      </c>
      <c r="C9" s="46" t="s">
        <v>2</v>
      </c>
      <c r="D9" s="47">
        <v>39052</v>
      </c>
      <c r="E9" s="49" t="str">
        <f>IF(ISNUMBER(MATCH(A9,'SB List'!A:A,0)),"YES - See SB List","NO")</f>
        <v>NO</v>
      </c>
    </row>
    <row r="10" spans="1:5" ht="19.899999999999999" customHeight="1" x14ac:dyDescent="0.25">
      <c r="A10" s="52" t="s">
        <v>155</v>
      </c>
      <c r="B10" s="44" t="s">
        <v>20</v>
      </c>
      <c r="C10" s="44" t="s">
        <v>37</v>
      </c>
      <c r="D10" s="45">
        <v>38837</v>
      </c>
      <c r="E10" s="48" t="str">
        <f>IF(ISNUMBER(MATCH(A10,'SB List'!A:A,0)),"YES - See SB List","NO")</f>
        <v>NO</v>
      </c>
    </row>
    <row r="11" spans="1:5" ht="19.899999999999999" customHeight="1" x14ac:dyDescent="0.25">
      <c r="A11" s="53" t="s">
        <v>154</v>
      </c>
      <c r="B11" s="46" t="s">
        <v>68</v>
      </c>
      <c r="C11" s="46" t="s">
        <v>4</v>
      </c>
      <c r="D11" s="47">
        <v>39083</v>
      </c>
      <c r="E11" s="49" t="str">
        <f>IF(ISNUMBER(MATCH(A11,'SB List'!A:A,0)),"YES - See SB List","NO")</f>
        <v>NO</v>
      </c>
    </row>
    <row r="12" spans="1:5" ht="19.899999999999999" customHeight="1" x14ac:dyDescent="0.25">
      <c r="A12" s="52" t="s">
        <v>72</v>
      </c>
      <c r="B12" s="44" t="s">
        <v>61</v>
      </c>
      <c r="C12" s="44" t="s">
        <v>62</v>
      </c>
      <c r="D12" s="45">
        <v>44348</v>
      </c>
      <c r="E12" s="48" t="str">
        <f>IF(ISNUMBER(MATCH(A12,'SB List'!A:A,0)),"YES - See SB List","NO")</f>
        <v>NO</v>
      </c>
    </row>
    <row r="13" spans="1:5" ht="19.899999999999999" customHeight="1" x14ac:dyDescent="0.25">
      <c r="A13" s="53" t="s">
        <v>73</v>
      </c>
      <c r="B13" s="46" t="s">
        <v>61</v>
      </c>
      <c r="C13" s="46" t="s">
        <v>62</v>
      </c>
      <c r="D13" s="47">
        <v>44348</v>
      </c>
      <c r="E13" s="49" t="str">
        <f>IF(ISNUMBER(MATCH(A13,'SB List'!A:A,0)),"YES - See SB List","NO")</f>
        <v>NO</v>
      </c>
    </row>
    <row r="14" spans="1:5" ht="19.899999999999999" customHeight="1" x14ac:dyDescent="0.25">
      <c r="A14" s="52" t="s">
        <v>156</v>
      </c>
      <c r="B14" s="44" t="s">
        <v>22</v>
      </c>
      <c r="C14" s="44" t="s">
        <v>37</v>
      </c>
      <c r="D14" s="45">
        <v>38412</v>
      </c>
      <c r="E14" s="48" t="str">
        <f>IF(ISNUMBER(MATCH(A14,'SB List'!A:A,0)),"YES - See SB List","NO")</f>
        <v>NO</v>
      </c>
    </row>
    <row r="15" spans="1:5" ht="19.899999999999999" customHeight="1" x14ac:dyDescent="0.25">
      <c r="A15" s="53" t="s">
        <v>159</v>
      </c>
      <c r="B15" s="46" t="s">
        <v>25</v>
      </c>
      <c r="C15" s="46" t="s">
        <v>12</v>
      </c>
      <c r="D15" s="47">
        <v>39083</v>
      </c>
      <c r="E15" s="49" t="str">
        <f>IF(ISNUMBER(MATCH(A15,'SB List'!A:A,0)),"YES - See SB List","NO")</f>
        <v>NO</v>
      </c>
    </row>
    <row r="16" spans="1:5" ht="19.899999999999999" customHeight="1" x14ac:dyDescent="0.25">
      <c r="A16" s="52" t="s">
        <v>160</v>
      </c>
      <c r="B16" s="44" t="s">
        <v>39</v>
      </c>
      <c r="C16" s="44" t="s">
        <v>2</v>
      </c>
      <c r="D16" s="45">
        <v>31048</v>
      </c>
      <c r="E16" s="48" t="str">
        <f>IF(ISNUMBER(MATCH(A16,'SB List'!A:A,0)),"YES - See SB List","NO")</f>
        <v>NO</v>
      </c>
    </row>
    <row r="17" spans="1:5" ht="19.899999999999999" customHeight="1" x14ac:dyDescent="0.25">
      <c r="A17" s="53" t="s">
        <v>149</v>
      </c>
      <c r="B17" s="46" t="s">
        <v>54</v>
      </c>
      <c r="C17" s="46" t="s">
        <v>4</v>
      </c>
      <c r="D17" s="47">
        <v>35961</v>
      </c>
      <c r="E17" s="49" t="str">
        <f>IF(ISNUMBER(MATCH(A17,'SB List'!A:A,0)),"YES - See SB List","NO")</f>
        <v>NO</v>
      </c>
    </row>
    <row r="18" spans="1:5" ht="19.899999999999999" customHeight="1" x14ac:dyDescent="0.25">
      <c r="A18" s="52" t="s">
        <v>150</v>
      </c>
      <c r="B18" s="44" t="s">
        <v>54</v>
      </c>
      <c r="C18" s="44" t="s">
        <v>4</v>
      </c>
      <c r="D18" s="45">
        <v>35961</v>
      </c>
      <c r="E18" s="48" t="str">
        <f>IF(ISNUMBER(MATCH(A18,'SB List'!A:A,0)),"YES - See SB List","NO")</f>
        <v>NO</v>
      </c>
    </row>
    <row r="19" spans="1:5" ht="19.899999999999999" customHeight="1" x14ac:dyDescent="0.25">
      <c r="A19" s="53" t="s">
        <v>151</v>
      </c>
      <c r="B19" s="46" t="s">
        <v>54</v>
      </c>
      <c r="C19" s="46" t="s">
        <v>4</v>
      </c>
      <c r="D19" s="47">
        <v>35961</v>
      </c>
      <c r="E19" s="49" t="str">
        <f>IF(ISNUMBER(MATCH(A19,'SB List'!A:A,0)),"YES - See SB List","NO")</f>
        <v>NO</v>
      </c>
    </row>
    <row r="20" spans="1:5" ht="19.899999999999999" customHeight="1" x14ac:dyDescent="0.25">
      <c r="A20" s="52" t="s">
        <v>151</v>
      </c>
      <c r="B20" s="44" t="s">
        <v>26</v>
      </c>
      <c r="C20" s="44" t="s">
        <v>4</v>
      </c>
      <c r="D20" s="45">
        <v>40575</v>
      </c>
      <c r="E20" s="48" t="str">
        <f>IF(ISNUMBER(MATCH(A20,'SB List'!A:A,0)),"YES - See SB List","NO")</f>
        <v>NO</v>
      </c>
    </row>
    <row r="21" spans="1:5" ht="19.899999999999999" customHeight="1" x14ac:dyDescent="0.25">
      <c r="A21" s="53" t="s">
        <v>152</v>
      </c>
      <c r="B21" s="46" t="s">
        <v>66</v>
      </c>
      <c r="C21" s="46" t="s">
        <v>67</v>
      </c>
      <c r="D21" s="47">
        <v>34425</v>
      </c>
      <c r="E21" s="49" t="str">
        <f>IF(ISNUMBER(MATCH(A21,'SB List'!A:A,0)),"YES - See SB List","NO")</f>
        <v>NO</v>
      </c>
    </row>
    <row r="22" spans="1:5" ht="19.899999999999999" customHeight="1" x14ac:dyDescent="0.25">
      <c r="A22" s="52" t="s">
        <v>74</v>
      </c>
      <c r="B22" s="44" t="s">
        <v>7</v>
      </c>
      <c r="C22" s="44" t="s">
        <v>59</v>
      </c>
      <c r="D22" s="45">
        <v>43921</v>
      </c>
      <c r="E22" s="48" t="str">
        <f>IF(ISNUMBER(MATCH(A22,'SB List'!A:A,0)),"YES - See SB List","NO")</f>
        <v>YES - See SB List</v>
      </c>
    </row>
    <row r="23" spans="1:5" ht="19.899999999999999" customHeight="1" x14ac:dyDescent="0.25">
      <c r="A23" s="53" t="s">
        <v>75</v>
      </c>
      <c r="B23" s="46" t="s">
        <v>7</v>
      </c>
      <c r="C23" s="46" t="s">
        <v>59</v>
      </c>
      <c r="D23" s="47">
        <v>43921</v>
      </c>
      <c r="E23" s="49" t="str">
        <f>IF(ISNUMBER(MATCH(A23,'SB List'!A:A,0)),"YES - See SB List","NO")</f>
        <v>YES - See SB List</v>
      </c>
    </row>
    <row r="24" spans="1:5" ht="19.899999999999999" customHeight="1" x14ac:dyDescent="0.25">
      <c r="A24" s="52" t="s">
        <v>76</v>
      </c>
      <c r="B24" s="44" t="s">
        <v>7</v>
      </c>
      <c r="C24" s="44" t="s">
        <v>59</v>
      </c>
      <c r="D24" s="45">
        <v>43921</v>
      </c>
      <c r="E24" s="48" t="str">
        <f>IF(ISNUMBER(MATCH(A24,'SB List'!A:A,0)),"YES - See SB List","NO")</f>
        <v>YES - See SB List</v>
      </c>
    </row>
    <row r="25" spans="1:5" ht="19.899999999999999" customHeight="1" x14ac:dyDescent="0.25">
      <c r="A25" s="53" t="s">
        <v>77</v>
      </c>
      <c r="B25" s="46" t="s">
        <v>7</v>
      </c>
      <c r="C25" s="46" t="s">
        <v>59</v>
      </c>
      <c r="D25" s="47">
        <v>43921</v>
      </c>
      <c r="E25" s="49" t="str">
        <f>IF(ISNUMBER(MATCH(A25,'SB List'!A:A,0)),"YES - See SB List","NO")</f>
        <v>YES - See SB List</v>
      </c>
    </row>
    <row r="26" spans="1:5" ht="19.899999999999999" customHeight="1" x14ac:dyDescent="0.25">
      <c r="A26" s="52" t="s">
        <v>78</v>
      </c>
      <c r="B26" s="44" t="s">
        <v>5</v>
      </c>
      <c r="C26" s="44" t="s">
        <v>12</v>
      </c>
      <c r="D26" s="45">
        <v>43921</v>
      </c>
      <c r="E26" s="48" t="str">
        <f>IF(ISNUMBER(MATCH(A26,'SB List'!A:A,0)),"YES - See SB List","NO")</f>
        <v>YES - See SB List</v>
      </c>
    </row>
    <row r="27" spans="1:5" ht="19.899999999999999" customHeight="1" x14ac:dyDescent="0.25">
      <c r="A27" s="53" t="s">
        <v>79</v>
      </c>
      <c r="B27" s="46" t="s">
        <v>5</v>
      </c>
      <c r="C27" s="46" t="s">
        <v>12</v>
      </c>
      <c r="D27" s="47">
        <v>43921</v>
      </c>
      <c r="E27" s="49" t="str">
        <f>IF(ISNUMBER(MATCH(A27,'SB List'!A:A,0)),"YES - See SB List","NO")</f>
        <v>YES - See SB List</v>
      </c>
    </row>
    <row r="28" spans="1:5" ht="19.899999999999999" customHeight="1" x14ac:dyDescent="0.25">
      <c r="A28" s="52" t="s">
        <v>80</v>
      </c>
      <c r="B28" s="44" t="s">
        <v>3</v>
      </c>
      <c r="C28" s="44" t="s">
        <v>12</v>
      </c>
      <c r="D28" s="45">
        <v>43921</v>
      </c>
      <c r="E28" s="48" t="str">
        <f>IF(ISNUMBER(MATCH(A28,'SB List'!A:A,0)),"YES - See SB List","NO")</f>
        <v>YES - See SB List</v>
      </c>
    </row>
    <row r="29" spans="1:5" ht="19.899999999999999" customHeight="1" x14ac:dyDescent="0.25">
      <c r="A29" s="53" t="s">
        <v>147</v>
      </c>
      <c r="B29" s="46" t="s">
        <v>29</v>
      </c>
      <c r="C29" s="46" t="s">
        <v>2</v>
      </c>
      <c r="D29" s="47">
        <v>31138</v>
      </c>
      <c r="E29" s="49" t="str">
        <f>IF(ISNUMBER(MATCH(A29,'SB List'!A:A,0)),"YES - See SB List","NO")</f>
        <v>NO</v>
      </c>
    </row>
    <row r="30" spans="1:5" ht="19.899999999999999" customHeight="1" x14ac:dyDescent="0.25">
      <c r="A30" s="52" t="s">
        <v>148</v>
      </c>
      <c r="B30" s="44" t="s">
        <v>29</v>
      </c>
      <c r="C30" s="44" t="s">
        <v>2</v>
      </c>
      <c r="D30" s="45">
        <v>31138</v>
      </c>
      <c r="E30" s="48" t="str">
        <f>IF(ISNUMBER(MATCH(A30,'SB List'!A:A,0)),"YES - See SB List","NO")</f>
        <v>NO</v>
      </c>
    </row>
    <row r="31" spans="1:5" ht="19.899999999999999" customHeight="1" x14ac:dyDescent="0.25">
      <c r="A31" s="53" t="s">
        <v>81</v>
      </c>
      <c r="B31" s="46" t="s">
        <v>11</v>
      </c>
      <c r="C31" s="46" t="s">
        <v>12</v>
      </c>
      <c r="D31" s="47">
        <v>35216</v>
      </c>
      <c r="E31" s="49" t="str">
        <f>IF(ISNUMBER(MATCH(A31,'SB List'!A:A,0)),"YES - See SB List","NO")</f>
        <v>NO</v>
      </c>
    </row>
    <row r="32" spans="1:5" ht="19.899999999999999" customHeight="1" x14ac:dyDescent="0.25">
      <c r="A32" s="52" t="s">
        <v>158</v>
      </c>
      <c r="B32" s="44" t="s">
        <v>55</v>
      </c>
      <c r="C32" s="44" t="s">
        <v>37</v>
      </c>
      <c r="D32" s="45">
        <v>33848</v>
      </c>
      <c r="E32" s="48" t="str">
        <f>IF(ISNUMBER(MATCH(A32,'SB List'!A:A,0)),"YES - See SB List","NO")</f>
        <v>NO</v>
      </c>
    </row>
    <row r="33" spans="1:5" ht="19.899999999999999" customHeight="1" x14ac:dyDescent="0.25">
      <c r="A33" s="53" t="s">
        <v>82</v>
      </c>
      <c r="B33" s="46" t="s">
        <v>11</v>
      </c>
      <c r="C33" s="46" t="s">
        <v>12</v>
      </c>
      <c r="D33" s="47">
        <v>35216</v>
      </c>
      <c r="E33" s="49" t="str">
        <f>IF(ISNUMBER(MATCH(A33,'SB List'!A:A,0)),"YES - See SB List","NO")</f>
        <v>NO</v>
      </c>
    </row>
    <row r="34" spans="1:5" ht="19.899999999999999" customHeight="1" x14ac:dyDescent="0.25">
      <c r="A34" s="52" t="s">
        <v>83</v>
      </c>
      <c r="B34" s="44" t="s">
        <v>11</v>
      </c>
      <c r="C34" s="44" t="s">
        <v>12</v>
      </c>
      <c r="D34" s="45">
        <v>35216</v>
      </c>
      <c r="E34" s="48" t="str">
        <f>IF(ISNUMBER(MATCH(A34,'SB List'!A:A,0)),"YES - See SB List","NO")</f>
        <v>NO</v>
      </c>
    </row>
    <row r="35" spans="1:5" ht="19.899999999999999" customHeight="1" x14ac:dyDescent="0.25">
      <c r="A35" s="53" t="s">
        <v>84</v>
      </c>
      <c r="B35" s="46" t="s">
        <v>11</v>
      </c>
      <c r="C35" s="46" t="s">
        <v>12</v>
      </c>
      <c r="D35" s="47">
        <v>35216</v>
      </c>
      <c r="E35" s="49" t="str">
        <f>IF(ISNUMBER(MATCH(A35,'SB List'!A:A,0)),"YES - See SB List","NO")</f>
        <v>NO</v>
      </c>
    </row>
    <row r="36" spans="1:5" ht="19.899999999999999" customHeight="1" x14ac:dyDescent="0.25">
      <c r="A36" s="52" t="s">
        <v>85</v>
      </c>
      <c r="B36" s="44" t="s">
        <v>18</v>
      </c>
      <c r="C36" s="44" t="s">
        <v>58</v>
      </c>
      <c r="D36" s="45">
        <v>44089</v>
      </c>
      <c r="E36" s="48" t="str">
        <f>IF(ISNUMBER(MATCH(A36,'SB List'!A:A,0)),"YES - See SB List","NO")</f>
        <v>NO</v>
      </c>
    </row>
    <row r="37" spans="1:5" ht="19.899999999999999" customHeight="1" x14ac:dyDescent="0.25">
      <c r="A37" s="53" t="s">
        <v>86</v>
      </c>
      <c r="B37" s="46" t="s">
        <v>18</v>
      </c>
      <c r="C37" s="46" t="s">
        <v>58</v>
      </c>
      <c r="D37" s="47">
        <v>44089</v>
      </c>
      <c r="E37" s="49" t="str">
        <f>IF(ISNUMBER(MATCH(A37,'SB List'!A:A,0)),"YES - See SB List","NO")</f>
        <v>NO</v>
      </c>
    </row>
    <row r="38" spans="1:5" ht="19.899999999999999" customHeight="1" x14ac:dyDescent="0.25">
      <c r="A38" s="52" t="s">
        <v>87</v>
      </c>
      <c r="B38" s="44" t="s">
        <v>18</v>
      </c>
      <c r="C38" s="44" t="s">
        <v>58</v>
      </c>
      <c r="D38" s="45">
        <v>44089</v>
      </c>
      <c r="E38" s="48" t="str">
        <f>IF(ISNUMBER(MATCH(A38,'SB List'!A:A,0)),"YES - See SB List","NO")</f>
        <v>YES - See SB List</v>
      </c>
    </row>
    <row r="39" spans="1:5" ht="19.899999999999999" customHeight="1" x14ac:dyDescent="0.25">
      <c r="A39" s="53" t="s">
        <v>88</v>
      </c>
      <c r="B39" s="46" t="s">
        <v>18</v>
      </c>
      <c r="C39" s="46" t="s">
        <v>58</v>
      </c>
      <c r="D39" s="47">
        <v>44089</v>
      </c>
      <c r="E39" s="49" t="str">
        <f>IF(ISNUMBER(MATCH(A39,'SB List'!A:A,0)),"YES - See SB List","NO")</f>
        <v>YES - See SB List</v>
      </c>
    </row>
    <row r="40" spans="1:5" ht="19.899999999999999" customHeight="1" x14ac:dyDescent="0.25">
      <c r="A40" s="52" t="s">
        <v>89</v>
      </c>
      <c r="B40" s="44" t="s">
        <v>19</v>
      </c>
      <c r="C40" s="44" t="s">
        <v>59</v>
      </c>
      <c r="D40" s="45">
        <v>44089</v>
      </c>
      <c r="E40" s="48" t="str">
        <f>IF(ISNUMBER(MATCH(A40,'SB List'!A:A,0)),"YES - See SB List","NO")</f>
        <v>YES - See SB List</v>
      </c>
    </row>
    <row r="41" spans="1:5" ht="19.899999999999999" customHeight="1" x14ac:dyDescent="0.25">
      <c r="A41" s="53" t="s">
        <v>90</v>
      </c>
      <c r="B41" s="46" t="s">
        <v>19</v>
      </c>
      <c r="C41" s="46" t="s">
        <v>59</v>
      </c>
      <c r="D41" s="47">
        <v>44089</v>
      </c>
      <c r="E41" s="49" t="str">
        <f>IF(ISNUMBER(MATCH(A41,'SB List'!A:A,0)),"YES - See SB List","NO")</f>
        <v>YES - See SB List</v>
      </c>
    </row>
    <row r="42" spans="1:5" ht="19.899999999999999" customHeight="1" x14ac:dyDescent="0.25">
      <c r="A42" s="52" t="s">
        <v>91</v>
      </c>
      <c r="B42" s="44" t="s">
        <v>11</v>
      </c>
      <c r="C42" s="44" t="s">
        <v>12</v>
      </c>
      <c r="D42" s="45">
        <v>35216</v>
      </c>
      <c r="E42" s="48" t="str">
        <f>IF(ISNUMBER(MATCH(A42,'SB List'!A:A,0)),"YES - See SB List","NO")</f>
        <v>NO</v>
      </c>
    </row>
    <row r="43" spans="1:5" ht="19.899999999999999" customHeight="1" x14ac:dyDescent="0.25">
      <c r="A43" s="53" t="s">
        <v>92</v>
      </c>
      <c r="B43" s="46" t="s">
        <v>11</v>
      </c>
      <c r="C43" s="46" t="s">
        <v>12</v>
      </c>
      <c r="D43" s="47">
        <v>35216</v>
      </c>
      <c r="E43" s="49" t="str">
        <f>IF(ISNUMBER(MATCH(A43,'SB List'!A:A,0)),"YES - See SB List","NO")</f>
        <v>NO</v>
      </c>
    </row>
    <row r="44" spans="1:5" ht="19.899999999999999" customHeight="1" x14ac:dyDescent="0.25">
      <c r="A44" s="54" t="s">
        <v>93</v>
      </c>
      <c r="B44" s="44" t="s">
        <v>11</v>
      </c>
      <c r="C44" s="44" t="s">
        <v>12</v>
      </c>
      <c r="D44" s="45">
        <v>35216</v>
      </c>
      <c r="E44" s="48" t="str">
        <f>IF(ISNUMBER(MATCH(A44,'SB List'!A:A,0)),"YES - See SB List","NO")</f>
        <v>NO</v>
      </c>
    </row>
    <row r="45" spans="1:5" ht="19.899999999999999" customHeight="1" x14ac:dyDescent="0.25">
      <c r="A45" s="55" t="s">
        <v>94</v>
      </c>
      <c r="B45" s="46" t="s">
        <v>11</v>
      </c>
      <c r="C45" s="46" t="s">
        <v>12</v>
      </c>
      <c r="D45" s="47">
        <v>35216</v>
      </c>
      <c r="E45" s="49" t="str">
        <f>IF(ISNUMBER(MATCH(A45,'SB List'!A:A,0)),"YES - See SB List","NO")</f>
        <v>NO</v>
      </c>
    </row>
    <row r="46" spans="1:5" ht="19.899999999999999" customHeight="1" x14ac:dyDescent="0.25">
      <c r="A46" s="54" t="s">
        <v>161</v>
      </c>
      <c r="B46" s="44" t="s">
        <v>40</v>
      </c>
      <c r="C46" s="44" t="s">
        <v>37</v>
      </c>
      <c r="D46" s="45">
        <v>27061</v>
      </c>
      <c r="E46" s="48" t="str">
        <f>IF(ISNUMBER(MATCH(A46,'SB List'!A:A,0)),"YES - See SB List","NO")</f>
        <v>NO</v>
      </c>
    </row>
    <row r="47" spans="1:5" ht="19.899999999999999" customHeight="1" x14ac:dyDescent="0.25">
      <c r="A47" s="55" t="s">
        <v>146</v>
      </c>
      <c r="B47" s="46" t="s">
        <v>28</v>
      </c>
      <c r="C47" s="46" t="s">
        <v>37</v>
      </c>
      <c r="D47" s="47">
        <v>28034</v>
      </c>
      <c r="E47" s="49" t="str">
        <f>IF(ISNUMBER(MATCH(A47,'SB List'!A:A,0)),"YES - See SB List","NO")</f>
        <v>NO</v>
      </c>
    </row>
    <row r="48" spans="1:5" ht="19.899999999999999" customHeight="1" x14ac:dyDescent="0.25">
      <c r="A48" s="54" t="s">
        <v>132</v>
      </c>
      <c r="B48" s="44" t="s">
        <v>49</v>
      </c>
      <c r="C48" s="44" t="s">
        <v>2</v>
      </c>
      <c r="D48" s="45">
        <v>35431</v>
      </c>
      <c r="E48" s="48" t="str">
        <f>IF(ISNUMBER(MATCH(A48,'SB List'!A:A,0)),"YES - See SB List","NO")</f>
        <v>NO</v>
      </c>
    </row>
    <row r="49" spans="1:5" ht="19.899999999999999" customHeight="1" x14ac:dyDescent="0.25">
      <c r="A49" s="55" t="s">
        <v>132</v>
      </c>
      <c r="B49" s="46" t="s">
        <v>33</v>
      </c>
      <c r="C49" s="46">
        <v>1</v>
      </c>
      <c r="D49" s="47">
        <v>40603</v>
      </c>
      <c r="E49" s="49" t="str">
        <f>IF(ISNUMBER(MATCH(A49,'SB List'!A:A,0)),"YES - See SB List","NO")</f>
        <v>NO</v>
      </c>
    </row>
    <row r="50" spans="1:5" ht="19.899999999999999" customHeight="1" x14ac:dyDescent="0.25">
      <c r="A50" s="54" t="s">
        <v>132</v>
      </c>
      <c r="B50" s="44" t="s">
        <v>50</v>
      </c>
      <c r="C50" s="44" t="s">
        <v>2</v>
      </c>
      <c r="D50" s="45">
        <v>36129</v>
      </c>
      <c r="E50" s="48" t="str">
        <f>IF(ISNUMBER(MATCH(A50,'SB List'!A:A,0)),"YES - See SB List","NO")</f>
        <v>NO</v>
      </c>
    </row>
    <row r="51" spans="1:5" ht="19.899999999999999" customHeight="1" x14ac:dyDescent="0.25">
      <c r="A51" s="55" t="s">
        <v>190</v>
      </c>
      <c r="B51" s="46" t="s">
        <v>44</v>
      </c>
      <c r="C51" s="46" t="s">
        <v>37</v>
      </c>
      <c r="D51" s="47">
        <v>33086</v>
      </c>
      <c r="E51" s="49" t="str">
        <f>IF(ISNUMBER(MATCH(A51,'SB List'!A:A,0)),"YES - See SB List","NO")</f>
        <v>NO</v>
      </c>
    </row>
    <row r="52" spans="1:5" ht="19.899999999999999" customHeight="1" x14ac:dyDescent="0.25">
      <c r="A52" s="54" t="s">
        <v>189</v>
      </c>
      <c r="B52" s="44" t="s">
        <v>191</v>
      </c>
      <c r="C52" s="44" t="s">
        <v>2</v>
      </c>
      <c r="D52" s="45">
        <v>46146</v>
      </c>
      <c r="E52" s="48" t="str">
        <f>IF(ISNUMBER(MATCH(A52,'SB List'!A:A,0)),"YES - See SB List","NO")</f>
        <v>NO</v>
      </c>
    </row>
    <row r="53" spans="1:5" ht="19.899999999999999" customHeight="1" x14ac:dyDescent="0.25">
      <c r="A53" s="55" t="s">
        <v>131</v>
      </c>
      <c r="B53" s="46" t="s">
        <v>47</v>
      </c>
      <c r="C53" s="46" t="s">
        <v>8</v>
      </c>
      <c r="D53" s="47">
        <v>39783</v>
      </c>
      <c r="E53" s="49" t="str">
        <f>IF(ISNUMBER(MATCH(A53,'SB List'!A:A,0)),"YES - See SB List","NO")</f>
        <v>NO</v>
      </c>
    </row>
    <row r="54" spans="1:5" ht="19.899999999999999" customHeight="1" x14ac:dyDescent="0.25">
      <c r="A54" s="54" t="s">
        <v>131</v>
      </c>
      <c r="B54" s="44" t="s">
        <v>32</v>
      </c>
      <c r="C54" s="44" t="s">
        <v>37</v>
      </c>
      <c r="D54" s="45">
        <v>35096</v>
      </c>
      <c r="E54" s="48" t="str">
        <f>IF(ISNUMBER(MATCH(A54,'SB List'!A:A,0)),"YES - See SB List","NO")</f>
        <v>NO</v>
      </c>
    </row>
    <row r="55" spans="1:5" ht="19.899999999999999" customHeight="1" x14ac:dyDescent="0.25">
      <c r="A55" s="55" t="s">
        <v>131</v>
      </c>
      <c r="B55" s="46" t="s">
        <v>48</v>
      </c>
      <c r="C55" s="46" t="s">
        <v>8</v>
      </c>
      <c r="D55" s="47">
        <v>36465</v>
      </c>
      <c r="E55" s="49" t="str">
        <f>IF(ISNUMBER(MATCH(A55,'SB List'!A:A,0)),"YES - See SB List","NO")</f>
        <v>NO</v>
      </c>
    </row>
    <row r="56" spans="1:5" ht="19.899999999999999" customHeight="1" x14ac:dyDescent="0.25">
      <c r="A56" s="54" t="s">
        <v>131</v>
      </c>
      <c r="B56" s="44" t="s">
        <v>42</v>
      </c>
      <c r="C56" s="44" t="s">
        <v>4</v>
      </c>
      <c r="D56" s="45">
        <v>38687</v>
      </c>
      <c r="E56" s="48" t="str">
        <f>IF(ISNUMBER(MATCH(A56,'SB List'!A:A,0)),"YES - See SB List","NO")</f>
        <v>NO</v>
      </c>
    </row>
    <row r="57" spans="1:5" ht="19.899999999999999" customHeight="1" x14ac:dyDescent="0.25">
      <c r="A57" s="55" t="s">
        <v>141</v>
      </c>
      <c r="B57" s="46" t="s">
        <v>64</v>
      </c>
      <c r="C57" s="46" t="s">
        <v>65</v>
      </c>
      <c r="D57" s="47">
        <v>28004</v>
      </c>
      <c r="E57" s="49" t="str">
        <f>IF(ISNUMBER(MATCH(A57,'SB List'!A:A,0)),"YES - See SB List","NO")</f>
        <v>NO</v>
      </c>
    </row>
    <row r="58" spans="1:5" ht="19.899999999999999" customHeight="1" x14ac:dyDescent="0.25">
      <c r="A58" s="54" t="s">
        <v>188</v>
      </c>
      <c r="B58" s="44" t="s">
        <v>64</v>
      </c>
      <c r="C58" s="44" t="s">
        <v>65</v>
      </c>
      <c r="D58" s="45">
        <v>28004</v>
      </c>
      <c r="E58" s="48" t="str">
        <f>IF(ISNUMBER(MATCH(A58,'SB List'!A:A,0)),"YES - See SB List","NO")</f>
        <v>NO</v>
      </c>
    </row>
    <row r="59" spans="1:5" ht="19.899999999999999" customHeight="1" x14ac:dyDescent="0.25">
      <c r="A59" s="55" t="s">
        <v>187</v>
      </c>
      <c r="B59" s="46" t="s">
        <v>64</v>
      </c>
      <c r="C59" s="46" t="s">
        <v>65</v>
      </c>
      <c r="D59" s="47">
        <v>28004</v>
      </c>
      <c r="E59" s="49" t="str">
        <f>IF(ISNUMBER(MATCH(A59,'SB List'!A:A,0)),"YES - See SB List","NO")</f>
        <v>NO</v>
      </c>
    </row>
    <row r="60" spans="1:5" ht="19.899999999999999" customHeight="1" x14ac:dyDescent="0.25">
      <c r="A60" s="54" t="s">
        <v>139</v>
      </c>
      <c r="B60" s="44" t="s">
        <v>64</v>
      </c>
      <c r="C60" s="44" t="s">
        <v>65</v>
      </c>
      <c r="D60" s="45">
        <v>28004</v>
      </c>
      <c r="E60" s="48" t="str">
        <f>IF(ISNUMBER(MATCH(A60,'SB List'!A:A,0)),"YES - See SB List","NO")</f>
        <v>NO</v>
      </c>
    </row>
    <row r="61" spans="1:5" ht="19.899999999999999" customHeight="1" x14ac:dyDescent="0.25">
      <c r="A61" s="55" t="s">
        <v>140</v>
      </c>
      <c r="B61" s="46" t="s">
        <v>64</v>
      </c>
      <c r="C61" s="46" t="s">
        <v>65</v>
      </c>
      <c r="D61" s="47">
        <v>28004</v>
      </c>
      <c r="E61" s="49" t="str">
        <f>IF(ISNUMBER(MATCH(A61,'SB List'!A:A,0)),"YES - See SB List","NO")</f>
        <v>NO</v>
      </c>
    </row>
    <row r="62" spans="1:5" ht="19.899999999999999" customHeight="1" x14ac:dyDescent="0.25">
      <c r="A62" s="54" t="s">
        <v>142</v>
      </c>
      <c r="B62" s="44" t="s">
        <v>27</v>
      </c>
      <c r="C62" s="44" t="s">
        <v>12</v>
      </c>
      <c r="D62" s="45">
        <v>31352</v>
      </c>
      <c r="E62" s="48" t="str">
        <f>IF(ISNUMBER(MATCH(A62,'SB List'!A:A,0)),"YES - See SB List","NO")</f>
        <v>NO</v>
      </c>
    </row>
    <row r="63" spans="1:5" ht="19.899999999999999" customHeight="1" x14ac:dyDescent="0.25">
      <c r="A63" s="55" t="s">
        <v>143</v>
      </c>
      <c r="B63" s="46" t="s">
        <v>27</v>
      </c>
      <c r="C63" s="46" t="s">
        <v>12</v>
      </c>
      <c r="D63" s="47">
        <v>31352</v>
      </c>
      <c r="E63" s="49" t="str">
        <f>IF(ISNUMBER(MATCH(A63,'SB List'!A:A,0)),"YES - See SB List","NO")</f>
        <v>NO</v>
      </c>
    </row>
    <row r="64" spans="1:5" ht="19.899999999999999" customHeight="1" x14ac:dyDescent="0.25">
      <c r="A64" s="54" t="s">
        <v>144</v>
      </c>
      <c r="B64" s="44" t="s">
        <v>27</v>
      </c>
      <c r="C64" s="44" t="s">
        <v>12</v>
      </c>
      <c r="D64" s="45">
        <v>31352</v>
      </c>
      <c r="E64" s="48" t="str">
        <f>IF(ISNUMBER(MATCH(A64,'SB List'!A:A,0)),"YES - See SB List","NO")</f>
        <v>NO</v>
      </c>
    </row>
    <row r="65" spans="1:5" ht="19.899999999999999" customHeight="1" x14ac:dyDescent="0.25">
      <c r="A65" s="55" t="s">
        <v>145</v>
      </c>
      <c r="B65" s="46" t="s">
        <v>27</v>
      </c>
      <c r="C65" s="46" t="s">
        <v>12</v>
      </c>
      <c r="D65" s="47">
        <v>31352</v>
      </c>
      <c r="E65" s="49" t="str">
        <f>IF(ISNUMBER(MATCH(A65,'SB List'!A:A,0)),"YES - See SB List","NO")</f>
        <v>NO</v>
      </c>
    </row>
    <row r="66" spans="1:5" ht="19.899999999999999" customHeight="1" x14ac:dyDescent="0.25">
      <c r="A66" s="54" t="s">
        <v>186</v>
      </c>
      <c r="B66" s="44" t="s">
        <v>23</v>
      </c>
      <c r="C66" s="44" t="s">
        <v>4</v>
      </c>
      <c r="D66" s="45">
        <v>41456</v>
      </c>
      <c r="E66" s="48" t="str">
        <f>IF(ISNUMBER(MATCH(A66,'SB List'!A:A,0)),"YES - See SB List","NO")</f>
        <v>NO</v>
      </c>
    </row>
    <row r="67" spans="1:5" ht="19.899999999999999" customHeight="1" x14ac:dyDescent="0.25">
      <c r="A67" s="55" t="s">
        <v>186</v>
      </c>
      <c r="B67" s="46" t="s">
        <v>24</v>
      </c>
      <c r="C67" s="46" t="s">
        <v>4</v>
      </c>
      <c r="D67" s="47">
        <v>41456</v>
      </c>
      <c r="E67" s="49" t="str">
        <f>IF(ISNUMBER(MATCH(A67,'SB List'!A:A,0)),"YES - See SB List","NO")</f>
        <v>NO</v>
      </c>
    </row>
    <row r="68" spans="1:5" ht="19.899999999999999" customHeight="1" x14ac:dyDescent="0.25">
      <c r="A68" s="54" t="s">
        <v>162</v>
      </c>
      <c r="B68" s="44" t="s">
        <v>41</v>
      </c>
      <c r="C68" s="44" t="s">
        <v>37</v>
      </c>
      <c r="D68" s="45">
        <v>30231</v>
      </c>
      <c r="E68" s="48" t="str">
        <f>IF(ISNUMBER(MATCH(A68,'SB List'!A:A,0)),"YES - See SB List","NO")</f>
        <v>NO</v>
      </c>
    </row>
    <row r="69" spans="1:5" ht="19.899999999999999" customHeight="1" x14ac:dyDescent="0.25">
      <c r="A69" s="55" t="s">
        <v>95</v>
      </c>
      <c r="B69" s="46" t="s">
        <v>16</v>
      </c>
      <c r="C69" s="46" t="s">
        <v>17</v>
      </c>
      <c r="D69" s="47">
        <v>41409</v>
      </c>
      <c r="E69" s="49" t="str">
        <f>IF(ISNUMBER(MATCH(A69,'SB List'!A:A,0)),"YES - See SB List","NO")</f>
        <v>NO</v>
      </c>
    </row>
    <row r="70" spans="1:5" ht="19.899999999999999" customHeight="1" x14ac:dyDescent="0.25">
      <c r="A70" s="54" t="s">
        <v>97</v>
      </c>
      <c r="B70" s="44" t="s">
        <v>14</v>
      </c>
      <c r="C70" s="44" t="s">
        <v>8</v>
      </c>
      <c r="D70" s="45">
        <v>36860</v>
      </c>
      <c r="E70" s="48" t="str">
        <f>IF(ISNUMBER(MATCH(A70,'SB List'!A:A,0)),"YES - See SB List","NO")</f>
        <v>NO</v>
      </c>
    </row>
    <row r="71" spans="1:5" ht="19.899999999999999" customHeight="1" x14ac:dyDescent="0.25">
      <c r="A71" s="55" t="s">
        <v>96</v>
      </c>
      <c r="B71" s="46" t="s">
        <v>16</v>
      </c>
      <c r="C71" s="46" t="s">
        <v>17</v>
      </c>
      <c r="D71" s="47">
        <v>41409</v>
      </c>
      <c r="E71" s="49" t="str">
        <f>IF(ISNUMBER(MATCH(A71,'SB List'!A:A,0)),"YES - See SB List","NO")</f>
        <v>NO</v>
      </c>
    </row>
    <row r="72" spans="1:5" ht="19.899999999999999" customHeight="1" x14ac:dyDescent="0.25">
      <c r="A72" s="54" t="s">
        <v>98</v>
      </c>
      <c r="B72" s="44" t="s">
        <v>14</v>
      </c>
      <c r="C72" s="44" t="s">
        <v>8</v>
      </c>
      <c r="D72" s="45">
        <v>36860</v>
      </c>
      <c r="E72" s="48" t="str">
        <f>IF(ISNUMBER(MATCH(A72,'SB List'!A:A,0)),"YES - See SB List","NO")</f>
        <v>NO</v>
      </c>
    </row>
    <row r="73" spans="1:5" ht="19.899999999999999" customHeight="1" x14ac:dyDescent="0.25">
      <c r="A73" s="55" t="s">
        <v>99</v>
      </c>
      <c r="B73" s="46" t="s">
        <v>6</v>
      </c>
      <c r="C73" s="46" t="s">
        <v>12</v>
      </c>
      <c r="D73" s="47">
        <v>46149</v>
      </c>
      <c r="E73" s="49" t="str">
        <f>IF(ISNUMBER(MATCH(A73,'SB List'!A:A,0)),"YES - See SB List","NO")</f>
        <v>NO</v>
      </c>
    </row>
    <row r="74" spans="1:5" ht="19.899999999999999" customHeight="1" x14ac:dyDescent="0.25">
      <c r="A74" s="54" t="s">
        <v>100</v>
      </c>
      <c r="B74" s="44" t="s">
        <v>9</v>
      </c>
      <c r="C74" s="44" t="s">
        <v>2</v>
      </c>
      <c r="D74" s="45">
        <v>37667</v>
      </c>
      <c r="E74" s="48" t="str">
        <f>IF(ISNUMBER(MATCH(A74,'SB List'!A:A,0)),"YES - See SB List","NO")</f>
        <v>NO</v>
      </c>
    </row>
    <row r="75" spans="1:5" ht="19.899999999999999" customHeight="1" x14ac:dyDescent="0.25">
      <c r="A75" s="55" t="s">
        <v>102</v>
      </c>
      <c r="B75" s="46" t="s">
        <v>15</v>
      </c>
      <c r="C75" s="46" t="s">
        <v>37</v>
      </c>
      <c r="D75" s="47">
        <v>35018</v>
      </c>
      <c r="E75" s="49" t="str">
        <f>IF(ISNUMBER(MATCH(A75,'SB List'!A:A,0)),"YES - See SB List","NO")</f>
        <v>NO</v>
      </c>
    </row>
    <row r="76" spans="1:5" ht="19.899999999999999" customHeight="1" x14ac:dyDescent="0.25">
      <c r="A76" s="54" t="s">
        <v>101</v>
      </c>
      <c r="B76" s="44" t="s">
        <v>13</v>
      </c>
      <c r="C76" s="44" t="s">
        <v>4</v>
      </c>
      <c r="D76" s="45">
        <v>37667</v>
      </c>
      <c r="E76" s="48" t="str">
        <f>IF(ISNUMBER(MATCH(A76,'SB List'!A:A,0)),"YES - See SB List","NO")</f>
        <v>NO</v>
      </c>
    </row>
    <row r="77" spans="1:5" ht="19.899999999999999" customHeight="1" x14ac:dyDescent="0.25">
      <c r="A77" s="55" t="s">
        <v>153</v>
      </c>
      <c r="B77" s="46" t="s">
        <v>36</v>
      </c>
      <c r="C77" s="46" t="s">
        <v>37</v>
      </c>
      <c r="D77" s="47">
        <v>43444</v>
      </c>
      <c r="E77" s="49" t="str">
        <f>IF(ISNUMBER(MATCH(A77,'SB List'!A:A,0)),"YES - See SB List","NO")</f>
        <v>NO</v>
      </c>
    </row>
    <row r="78" spans="1:5" ht="19.899999999999999" customHeight="1" x14ac:dyDescent="0.25">
      <c r="A78" s="54" t="s">
        <v>103</v>
      </c>
      <c r="B78" s="44" t="s">
        <v>1</v>
      </c>
      <c r="C78" s="44" t="s">
        <v>2</v>
      </c>
      <c r="D78" s="45">
        <v>33327</v>
      </c>
      <c r="E78" s="48" t="str">
        <f>IF(ISNUMBER(MATCH(A78,'SB List'!A:A,0)),"YES - See SB List","NO")</f>
        <v>NO</v>
      </c>
    </row>
    <row r="79" spans="1:5" ht="19.899999999999999" customHeight="1" x14ac:dyDescent="0.25">
      <c r="A79" s="55" t="s">
        <v>104</v>
      </c>
      <c r="B79" s="46" t="s">
        <v>10</v>
      </c>
      <c r="C79" s="46" t="s">
        <v>37</v>
      </c>
      <c r="D79" s="47">
        <v>38625</v>
      </c>
      <c r="E79" s="49" t="str">
        <f>IF(ISNUMBER(MATCH(A79,'SB List'!A:A,0)),"YES - See SB List","NO")</f>
        <v>NO</v>
      </c>
    </row>
    <row r="80" spans="1:5" ht="19.899999999999999" customHeight="1" x14ac:dyDescent="0.25">
      <c r="A80" s="54" t="s">
        <v>105</v>
      </c>
      <c r="B80" s="44" t="s">
        <v>10</v>
      </c>
      <c r="C80" s="44" t="s">
        <v>37</v>
      </c>
      <c r="D80" s="45">
        <v>38625</v>
      </c>
      <c r="E80" s="48" t="str">
        <f>IF(ISNUMBER(MATCH(A80,'SB List'!A:A,0)),"YES - See SB List","NO")</f>
        <v>NO</v>
      </c>
    </row>
    <row r="81" spans="1:5" ht="19.899999999999999" customHeight="1" x14ac:dyDescent="0.25">
      <c r="A81" s="55" t="s">
        <v>185</v>
      </c>
      <c r="B81" s="46" t="s">
        <v>21</v>
      </c>
      <c r="C81" s="46" t="s">
        <v>37</v>
      </c>
      <c r="D81" s="47">
        <v>38908</v>
      </c>
      <c r="E81" s="49" t="str">
        <f>IF(ISNUMBER(MATCH(A81,'SB List'!A:A,0)),"YES - See SB List","NO")</f>
        <v>NO</v>
      </c>
    </row>
    <row r="82" spans="1:5" ht="19.899999999999999" customHeight="1" x14ac:dyDescent="0.25">
      <c r="A82" s="54" t="s">
        <v>129</v>
      </c>
      <c r="B82" s="44" t="s">
        <v>60</v>
      </c>
      <c r="C82" s="44" t="s">
        <v>4</v>
      </c>
      <c r="D82" s="45">
        <v>42856</v>
      </c>
      <c r="E82" s="48" t="str">
        <f>IF(ISNUMBER(MATCH(A82,'SB List'!A:A,0)),"YES - See SB List","NO")</f>
        <v>NO</v>
      </c>
    </row>
    <row r="83" spans="1:5" ht="19.899999999999999" customHeight="1" x14ac:dyDescent="0.25">
      <c r="A83" s="55" t="s">
        <v>130</v>
      </c>
      <c r="B83" s="46" t="s">
        <v>60</v>
      </c>
      <c r="C83" s="46" t="s">
        <v>4</v>
      </c>
      <c r="D83" s="47">
        <v>42856</v>
      </c>
      <c r="E83" s="49" t="str">
        <f>IF(ISNUMBER(MATCH(A83,'SB List'!A:A,0)),"YES - See SB List","NO")</f>
        <v>NO</v>
      </c>
    </row>
    <row r="84" spans="1:5" ht="19.899999999999999" customHeight="1" x14ac:dyDescent="0.25">
      <c r="A84" s="54" t="s">
        <v>133</v>
      </c>
      <c r="B84" s="44" t="s">
        <v>51</v>
      </c>
      <c r="C84" s="44" t="s">
        <v>4</v>
      </c>
      <c r="D84" s="45">
        <v>44136</v>
      </c>
      <c r="E84" s="48" t="str">
        <f>IF(ISNUMBER(MATCH(A84,'SB List'!A:A,0)),"YES - See SB List","NO")</f>
        <v>NO</v>
      </c>
    </row>
    <row r="85" spans="1:5" ht="19.899999999999999" customHeight="1" x14ac:dyDescent="0.25">
      <c r="A85" s="55" t="s">
        <v>157</v>
      </c>
      <c r="B85" s="46" t="s">
        <v>45</v>
      </c>
      <c r="C85" s="46" t="s">
        <v>37</v>
      </c>
      <c r="D85" s="47">
        <v>30376</v>
      </c>
      <c r="E85" s="49" t="str">
        <f>IF(ISNUMBER(MATCH(A85,'SB List'!A:A,0)),"YES - See SB List","NO")</f>
        <v>NO</v>
      </c>
    </row>
    <row r="86" spans="1:5" ht="19.899999999999999" customHeight="1" x14ac:dyDescent="0.25">
      <c r="A86" s="54" t="s">
        <v>175</v>
      </c>
      <c r="B86" s="44" t="s">
        <v>46</v>
      </c>
      <c r="C86" s="44" t="s">
        <v>2</v>
      </c>
      <c r="D86" s="45">
        <v>30621</v>
      </c>
      <c r="E86" s="48" t="str">
        <f>IF(ISNUMBER(MATCH(A86,'SB List'!A:A,0)),"YES - See SB List","NO")</f>
        <v>NO</v>
      </c>
    </row>
    <row r="87" spans="1:5" ht="19.899999999999999" customHeight="1" x14ac:dyDescent="0.25">
      <c r="A87" s="55" t="s">
        <v>176</v>
      </c>
      <c r="B87" s="46" t="s">
        <v>53</v>
      </c>
      <c r="C87" s="46" t="s">
        <v>37</v>
      </c>
      <c r="D87" s="47">
        <v>31472</v>
      </c>
      <c r="E87" s="49" t="str">
        <f>IF(ISNUMBER(MATCH(A87,'SB List'!A:A,0)),"YES - See SB List","NO")</f>
        <v>NO</v>
      </c>
    </row>
    <row r="88" spans="1:5" ht="19.899999999999999" customHeight="1" x14ac:dyDescent="0.25">
      <c r="A88" s="54" t="s">
        <v>135</v>
      </c>
      <c r="B88" s="44" t="s">
        <v>52</v>
      </c>
      <c r="C88" s="44" t="s">
        <v>8</v>
      </c>
      <c r="D88" s="45">
        <v>30590</v>
      </c>
      <c r="E88" s="48" t="str">
        <f>IF(ISNUMBER(MATCH(A88,'SB List'!A:A,0)),"YES - See SB List","NO")</f>
        <v>NO</v>
      </c>
    </row>
    <row r="89" spans="1:5" ht="19.899999999999999" customHeight="1" x14ac:dyDescent="0.25">
      <c r="A89" s="56" t="s">
        <v>136</v>
      </c>
      <c r="B89" s="46" t="s">
        <v>52</v>
      </c>
      <c r="C89" s="46" t="s">
        <v>8</v>
      </c>
      <c r="D89" s="47">
        <v>30590</v>
      </c>
      <c r="E89" s="49" t="str">
        <f>IF(ISNUMBER(MATCH(A89,'SB List'!A:A,0)),"YES - See SB List","NO")</f>
        <v>NO</v>
      </c>
    </row>
    <row r="90" spans="1:5" ht="19.899999999999999" customHeight="1" x14ac:dyDescent="0.25">
      <c r="A90" s="54" t="s">
        <v>137</v>
      </c>
      <c r="B90" s="44" t="s">
        <v>52</v>
      </c>
      <c r="C90" s="44" t="s">
        <v>8</v>
      </c>
      <c r="D90" s="45">
        <v>30590</v>
      </c>
      <c r="E90" s="48" t="str">
        <f>IF(ISNUMBER(MATCH(A90,'SB List'!A:A,0)),"YES - See SB List","NO")</f>
        <v>NO</v>
      </c>
    </row>
    <row r="91" spans="1:5" ht="19.899999999999999" customHeight="1" x14ac:dyDescent="0.25">
      <c r="A91" s="55" t="s">
        <v>138</v>
      </c>
      <c r="B91" s="46" t="s">
        <v>52</v>
      </c>
      <c r="C91" s="46" t="s">
        <v>8</v>
      </c>
      <c r="D91" s="47">
        <v>30590</v>
      </c>
      <c r="E91" s="49" t="str">
        <f>IF(ISNUMBER(MATCH(A91,'SB List'!A:A,0)),"YES - See SB List","NO")</f>
        <v>NO</v>
      </c>
    </row>
    <row r="92" spans="1:5" ht="19.899999999999999" customHeight="1" x14ac:dyDescent="0.25">
      <c r="A92" s="57">
        <v>111</v>
      </c>
      <c r="B92" s="44" t="s">
        <v>56</v>
      </c>
      <c r="C92" s="44" t="s">
        <v>37</v>
      </c>
      <c r="D92" s="45">
        <v>29799</v>
      </c>
      <c r="E92" s="48" t="str">
        <f>IF(ISNUMBER(MATCH(A92,'SB List'!A:A,0)),"YES - See SB List","NO")</f>
        <v>NO</v>
      </c>
    </row>
    <row r="93" spans="1:5" ht="19.899999999999999" customHeight="1" x14ac:dyDescent="0.25">
      <c r="A93" s="56" t="s">
        <v>72</v>
      </c>
      <c r="B93" s="46" t="s">
        <v>57</v>
      </c>
      <c r="C93" s="46" t="s">
        <v>37</v>
      </c>
      <c r="D93" s="47">
        <v>34516</v>
      </c>
      <c r="E93" s="49" t="str">
        <f>IF(ISNUMBER(MATCH(A93,'SB List'!A:A,0)),"YES - See SB List","NO")</f>
        <v>NO</v>
      </c>
    </row>
    <row r="94" spans="1:5" ht="18" customHeight="1" x14ac:dyDescent="0.25">
      <c r="A94" s="54" t="s">
        <v>73</v>
      </c>
      <c r="B94" s="44" t="s">
        <v>57</v>
      </c>
      <c r="C94" s="44" t="s">
        <v>37</v>
      </c>
      <c r="D94" s="45">
        <v>34516</v>
      </c>
      <c r="E94" s="48" t="str">
        <f>IF(ISNUMBER(MATCH(A94,'SB List'!A:A,0)),"YES - See SB List","NO")</f>
        <v>NO</v>
      </c>
    </row>
    <row r="95" spans="1:5" ht="18" customHeight="1" x14ac:dyDescent="0.25">
      <c r="B95" s="2"/>
      <c r="D95" s="9"/>
    </row>
    <row r="96" spans="1:5" ht="15" customHeight="1" x14ac:dyDescent="0.25">
      <c r="B96" s="2"/>
      <c r="D96" s="9"/>
    </row>
    <row r="97" spans="4:4" ht="15" customHeight="1" x14ac:dyDescent="0.25">
      <c r="D97" s="10"/>
    </row>
    <row r="98" spans="4:4" ht="15" customHeight="1" x14ac:dyDescent="0.25">
      <c r="D98" s="10"/>
    </row>
    <row r="99" spans="4:4" ht="15" customHeight="1" x14ac:dyDescent="0.25">
      <c r="D99" s="10"/>
    </row>
    <row r="100" spans="4:4" ht="15" customHeight="1" x14ac:dyDescent="0.25">
      <c r="D100" s="10"/>
    </row>
    <row r="101" spans="4:4" ht="15" customHeight="1" x14ac:dyDescent="0.25">
      <c r="D101" s="10"/>
    </row>
    <row r="102" spans="4:4" ht="15" customHeight="1" x14ac:dyDescent="0.25">
      <c r="D102" s="10"/>
    </row>
    <row r="103" spans="4:4" ht="15" customHeight="1" x14ac:dyDescent="0.25">
      <c r="D103" s="10"/>
    </row>
    <row r="104" spans="4:4" ht="15" customHeight="1" x14ac:dyDescent="0.25">
      <c r="D104" s="10"/>
    </row>
    <row r="105" spans="4:4" ht="15" customHeight="1" x14ac:dyDescent="0.25">
      <c r="D105" s="10"/>
    </row>
    <row r="106" spans="4:4" ht="15" customHeight="1" x14ac:dyDescent="0.25">
      <c r="D106" s="10"/>
    </row>
    <row r="107" spans="4:4" ht="15" customHeight="1" x14ac:dyDescent="0.25">
      <c r="D107" s="10"/>
    </row>
    <row r="108" spans="4:4" ht="15" customHeight="1" x14ac:dyDescent="0.25">
      <c r="D108" s="10"/>
    </row>
    <row r="109" spans="4:4" ht="15" customHeight="1" x14ac:dyDescent="0.25">
      <c r="D109" s="10"/>
    </row>
    <row r="110" spans="4:4" ht="15" customHeight="1" x14ac:dyDescent="0.25">
      <c r="D110" s="10"/>
    </row>
    <row r="111" spans="4:4" ht="15" customHeight="1" x14ac:dyDescent="0.25">
      <c r="D111" s="10"/>
    </row>
    <row r="112" spans="4:4" ht="15" customHeight="1" x14ac:dyDescent="0.25">
      <c r="D112" s="10"/>
    </row>
    <row r="113" spans="4:4" ht="15" customHeight="1" x14ac:dyDescent="0.25">
      <c r="D113" s="10"/>
    </row>
    <row r="114" spans="4:4" ht="15" customHeight="1" x14ac:dyDescent="0.25">
      <c r="D114" s="10"/>
    </row>
    <row r="115" spans="4:4" ht="15" customHeight="1" x14ac:dyDescent="0.25">
      <c r="D115" s="10"/>
    </row>
    <row r="116" spans="4:4" ht="15" customHeight="1" x14ac:dyDescent="0.25">
      <c r="D116" s="10"/>
    </row>
    <row r="117" spans="4:4" ht="15" customHeight="1" x14ac:dyDescent="0.25">
      <c r="D117" s="10"/>
    </row>
    <row r="118" spans="4:4" ht="15" customHeight="1" x14ac:dyDescent="0.25">
      <c r="D118" s="10"/>
    </row>
    <row r="119" spans="4:4" ht="15" customHeight="1" x14ac:dyDescent="0.25">
      <c r="D119" s="10"/>
    </row>
    <row r="120" spans="4:4" ht="15" customHeight="1" x14ac:dyDescent="0.25">
      <c r="D120" s="10"/>
    </row>
    <row r="121" spans="4:4" ht="15" customHeight="1" x14ac:dyDescent="0.25">
      <c r="D121" s="10"/>
    </row>
    <row r="122" spans="4:4" ht="15" customHeight="1" x14ac:dyDescent="0.25">
      <c r="D122" s="10"/>
    </row>
    <row r="123" spans="4:4" ht="15" customHeight="1" x14ac:dyDescent="0.25">
      <c r="D123" s="10"/>
    </row>
    <row r="124" spans="4:4" ht="15" customHeight="1" x14ac:dyDescent="0.25">
      <c r="D124" s="10"/>
    </row>
    <row r="125" spans="4:4" ht="15" customHeight="1" x14ac:dyDescent="0.25">
      <c r="D125" s="10"/>
    </row>
    <row r="126" spans="4:4" ht="15" customHeight="1" x14ac:dyDescent="0.25">
      <c r="D126" s="10"/>
    </row>
    <row r="127" spans="4:4" ht="15" customHeight="1" x14ac:dyDescent="0.25">
      <c r="D127" s="10"/>
    </row>
    <row r="128" spans="4:4" ht="15" customHeight="1" x14ac:dyDescent="0.25">
      <c r="D128" s="10"/>
    </row>
    <row r="129" spans="4:4" ht="15" customHeight="1" x14ac:dyDescent="0.25">
      <c r="D129" s="10"/>
    </row>
    <row r="130" spans="4:4" ht="15" customHeight="1" x14ac:dyDescent="0.25">
      <c r="D130" s="10"/>
    </row>
    <row r="131" spans="4:4" ht="15" customHeight="1" x14ac:dyDescent="0.25">
      <c r="D131" s="10"/>
    </row>
    <row r="132" spans="4:4" ht="15" customHeight="1" x14ac:dyDescent="0.25">
      <c r="D132" s="10"/>
    </row>
    <row r="133" spans="4:4" ht="15" customHeight="1" x14ac:dyDescent="0.25">
      <c r="D133" s="10"/>
    </row>
    <row r="134" spans="4:4" ht="15" customHeight="1" x14ac:dyDescent="0.25">
      <c r="D134" s="10"/>
    </row>
    <row r="135" spans="4:4" ht="15" customHeight="1" x14ac:dyDescent="0.25">
      <c r="D135" s="10"/>
    </row>
    <row r="136" spans="4:4" ht="15" customHeight="1" x14ac:dyDescent="0.25">
      <c r="D136" s="10"/>
    </row>
    <row r="137" spans="4:4" ht="15" customHeight="1" x14ac:dyDescent="0.25">
      <c r="D137" s="10"/>
    </row>
    <row r="138" spans="4:4" ht="15" customHeight="1" x14ac:dyDescent="0.25">
      <c r="D138" s="10"/>
    </row>
    <row r="139" spans="4:4" ht="15" customHeight="1" x14ac:dyDescent="0.25">
      <c r="D139" s="10"/>
    </row>
    <row r="140" spans="4:4" ht="15" customHeight="1" x14ac:dyDescent="0.25">
      <c r="D140" s="10"/>
    </row>
    <row r="141" spans="4:4" ht="15" customHeight="1" x14ac:dyDescent="0.25">
      <c r="D141" s="10"/>
    </row>
    <row r="142" spans="4:4" ht="15" customHeight="1" x14ac:dyDescent="0.25">
      <c r="D142" s="10"/>
    </row>
    <row r="143" spans="4:4" ht="15" customHeight="1" x14ac:dyDescent="0.25">
      <c r="D143" s="10"/>
    </row>
    <row r="144" spans="4:4" ht="15" customHeight="1" x14ac:dyDescent="0.25">
      <c r="D144" s="10"/>
    </row>
    <row r="145" spans="4:4" ht="15" customHeight="1" x14ac:dyDescent="0.25">
      <c r="D145" s="10"/>
    </row>
    <row r="146" spans="4:4" ht="15" customHeight="1" x14ac:dyDescent="0.25">
      <c r="D146" s="10"/>
    </row>
    <row r="147" spans="4:4" ht="15" customHeight="1" x14ac:dyDescent="0.25">
      <c r="D147" s="10"/>
    </row>
    <row r="148" spans="4:4" ht="15" customHeight="1" x14ac:dyDescent="0.25">
      <c r="D148" s="10"/>
    </row>
    <row r="149" spans="4:4" ht="15" customHeight="1" x14ac:dyDescent="0.25">
      <c r="D149" s="10"/>
    </row>
    <row r="150" spans="4:4" ht="15" customHeight="1" x14ac:dyDescent="0.25">
      <c r="D150" s="10"/>
    </row>
    <row r="151" spans="4:4" ht="15" customHeight="1" x14ac:dyDescent="0.25">
      <c r="D151" s="10"/>
    </row>
    <row r="152" spans="4:4" ht="15" customHeight="1" x14ac:dyDescent="0.25">
      <c r="D152" s="10"/>
    </row>
    <row r="153" spans="4:4" ht="15" customHeight="1" x14ac:dyDescent="0.25">
      <c r="D153" s="10"/>
    </row>
    <row r="154" spans="4:4" ht="15" customHeight="1" x14ac:dyDescent="0.25">
      <c r="D154" s="10"/>
    </row>
    <row r="155" spans="4:4" ht="15" customHeight="1" x14ac:dyDescent="0.25">
      <c r="D155" s="10"/>
    </row>
    <row r="156" spans="4:4" ht="15" customHeight="1" x14ac:dyDescent="0.25">
      <c r="D156" s="10"/>
    </row>
    <row r="157" spans="4:4" ht="15" customHeight="1" x14ac:dyDescent="0.25">
      <c r="D157" s="10"/>
    </row>
    <row r="158" spans="4:4" ht="15" customHeight="1" x14ac:dyDescent="0.25">
      <c r="D158" s="10"/>
    </row>
    <row r="159" spans="4:4" ht="15" customHeight="1" x14ac:dyDescent="0.25">
      <c r="D159" s="10"/>
    </row>
    <row r="160" spans="4:4" ht="15" customHeight="1" x14ac:dyDescent="0.25">
      <c r="D160" s="10"/>
    </row>
    <row r="161" spans="4:4" ht="15" customHeight="1" x14ac:dyDescent="0.25">
      <c r="D161" s="10"/>
    </row>
    <row r="162" spans="4:4" ht="15" customHeight="1" x14ac:dyDescent="0.25">
      <c r="D162" s="10"/>
    </row>
    <row r="163" spans="4:4" ht="15" customHeight="1" x14ac:dyDescent="0.25">
      <c r="D163" s="10"/>
    </row>
    <row r="164" spans="4:4" ht="15" customHeight="1" x14ac:dyDescent="0.25">
      <c r="D164" s="10"/>
    </row>
    <row r="165" spans="4:4" ht="15" customHeight="1" x14ac:dyDescent="0.25">
      <c r="D165" s="10"/>
    </row>
    <row r="166" spans="4:4" ht="15" customHeight="1" x14ac:dyDescent="0.25">
      <c r="D166" s="10"/>
    </row>
    <row r="167" spans="4:4" ht="15" customHeight="1" x14ac:dyDescent="0.25">
      <c r="D167" s="10"/>
    </row>
    <row r="168" spans="4:4" ht="15" customHeight="1" x14ac:dyDescent="0.25">
      <c r="D168" s="10"/>
    </row>
    <row r="169" spans="4:4" ht="15" customHeight="1" x14ac:dyDescent="0.25">
      <c r="D169" s="10"/>
    </row>
    <row r="170" spans="4:4" ht="15" customHeight="1" x14ac:dyDescent="0.25">
      <c r="D170" s="10"/>
    </row>
    <row r="171" spans="4:4" ht="15" customHeight="1" x14ac:dyDescent="0.25">
      <c r="D171" s="10"/>
    </row>
    <row r="172" spans="4:4" ht="15" customHeight="1" x14ac:dyDescent="0.25">
      <c r="D172" s="10"/>
    </row>
    <row r="173" spans="4:4" ht="15" customHeight="1" x14ac:dyDescent="0.25">
      <c r="D173" s="10"/>
    </row>
    <row r="174" spans="4:4" ht="15" customHeight="1" x14ac:dyDescent="0.25">
      <c r="D174" s="10"/>
    </row>
    <row r="175" spans="4:4" ht="15" customHeight="1" x14ac:dyDescent="0.25">
      <c r="D175" s="10"/>
    </row>
    <row r="176" spans="4:4" ht="15" customHeight="1" x14ac:dyDescent="0.25">
      <c r="D176" s="10"/>
    </row>
    <row r="177" spans="4:4" ht="15" customHeight="1" x14ac:dyDescent="0.25">
      <c r="D177" s="10"/>
    </row>
    <row r="178" spans="4:4" ht="15" customHeight="1" x14ac:dyDescent="0.25">
      <c r="D178" s="10"/>
    </row>
    <row r="179" spans="4:4" ht="15" customHeight="1" x14ac:dyDescent="0.25">
      <c r="D179" s="10"/>
    </row>
    <row r="180" spans="4:4" ht="15" customHeight="1" x14ac:dyDescent="0.25">
      <c r="D180" s="10"/>
    </row>
  </sheetData>
  <sortState xmlns:xlrd2="http://schemas.microsoft.com/office/spreadsheetml/2017/richdata2" ref="B4:D95">
    <sortCondition ref="B4:B95"/>
  </sortState>
  <phoneticPr fontId="3" type="noConversion"/>
  <dataValidations count="1">
    <dataValidation type="list" allowBlank="1" showInputMessage="1" showErrorMessage="1" sqref="J69" xr:uid="{7E044EC4-BC67-4A5D-AE96-4DB59AB666E9}">
      <formula1>_xlfn._xlws.SORT(Liste_CMM)</formula1>
    </dataValidation>
  </dataValidations>
  <printOptions horizontalCentered="1"/>
  <pageMargins left="0.11811023622047245" right="0.11811023622047245" top="0.74803149606299213" bottom="0.15748031496062992" header="0.11811023622047245" footer="0.11811023622047245"/>
  <pageSetup paperSize="9" scale="41" orientation="portrait" r:id="rId1"/>
  <headerFooter>
    <oddHeader>&amp;L&amp;G&amp;C&amp;"-,Gras"&amp;UAerospace Equipment Product
Components Maintenance Manual (CMM) and Service Bulletins
List of last issues</oddHeader>
    <oddFooter>&amp;C&amp;D</oddFooter>
  </headerFooter>
  <legacyDrawingHF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E95CA-F925-47F6-BCBE-F5AE5763A514}">
  <dimension ref="A1:E22"/>
  <sheetViews>
    <sheetView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G3" sqref="G3"/>
    </sheetView>
  </sheetViews>
  <sheetFormatPr baseColWidth="10" defaultColWidth="11.5703125" defaultRowHeight="15" x14ac:dyDescent="0.25"/>
  <cols>
    <col min="1" max="1" width="22.7109375" style="2" customWidth="1"/>
    <col min="2" max="2" width="14.28515625" style="2" customWidth="1"/>
    <col min="3" max="3" width="13.5703125" style="11" customWidth="1"/>
    <col min="4" max="4" width="13.28515625" style="2" customWidth="1"/>
    <col min="5" max="5" width="17" style="2" customWidth="1"/>
    <col min="6" max="16384" width="11.5703125" style="2"/>
  </cols>
  <sheetData>
    <row r="1" spans="1:5" ht="30" customHeight="1" x14ac:dyDescent="0.25">
      <c r="A1" s="43" t="s">
        <v>167</v>
      </c>
      <c r="B1" s="43" t="s">
        <v>164</v>
      </c>
      <c r="C1" s="43" t="s">
        <v>165</v>
      </c>
      <c r="D1" s="43" t="s">
        <v>166</v>
      </c>
      <c r="E1" s="43" t="s">
        <v>71</v>
      </c>
    </row>
    <row r="2" spans="1:5" ht="30" customHeight="1" x14ac:dyDescent="0.25">
      <c r="A2" s="5" t="s">
        <v>74</v>
      </c>
      <c r="B2" s="16" t="s">
        <v>107</v>
      </c>
      <c r="C2" s="8" t="s">
        <v>108</v>
      </c>
      <c r="D2" s="17">
        <v>40947</v>
      </c>
      <c r="E2" s="1" t="str">
        <f>IF(A2="","",INDEX('CMM List'!$A$3:$E$200,MATCH(A2,'CMM List'!$A$3:$A$200,0),2))</f>
        <v>28-49-91</v>
      </c>
    </row>
    <row r="3" spans="1:5" ht="30" customHeight="1" x14ac:dyDescent="0.25">
      <c r="A3" s="5" t="s">
        <v>74</v>
      </c>
      <c r="B3" s="16" t="s">
        <v>106</v>
      </c>
      <c r="C3" s="8" t="s">
        <v>111</v>
      </c>
      <c r="D3" s="17">
        <v>43517</v>
      </c>
      <c r="E3" s="1" t="str">
        <f>IF(A3="","",INDEX('CMM List'!$A$3:$E$200,MATCH(A3,'CMM List'!$A$3:$A$200,0),2))</f>
        <v>28-49-91</v>
      </c>
    </row>
    <row r="4" spans="1:5" ht="30" customHeight="1" x14ac:dyDescent="0.25">
      <c r="A4" s="6" t="s">
        <v>75</v>
      </c>
      <c r="B4" s="16" t="s">
        <v>109</v>
      </c>
      <c r="C4" s="8" t="s">
        <v>108</v>
      </c>
      <c r="D4" s="17">
        <v>40920</v>
      </c>
      <c r="E4" s="1" t="str">
        <f>IF(A4="","",INDEX('CMM List'!$A$3:$E$200,MATCH(A4,'CMM List'!$A$3:$A$200,0),2))</f>
        <v>28-49-91</v>
      </c>
    </row>
    <row r="5" spans="1:5" ht="30" customHeight="1" x14ac:dyDescent="0.25">
      <c r="A5" s="6" t="s">
        <v>75</v>
      </c>
      <c r="B5" s="16" t="s">
        <v>110</v>
      </c>
      <c r="C5" s="8" t="s">
        <v>108</v>
      </c>
      <c r="D5" s="17">
        <v>43651</v>
      </c>
      <c r="E5" s="1" t="str">
        <f>IF(A5="","",INDEX('CMM List'!$A$3:$E$200,MATCH(A5,'CMM List'!$A$3:$A$200,0),2))</f>
        <v>28-49-91</v>
      </c>
    </row>
    <row r="6" spans="1:5" ht="30" customHeight="1" x14ac:dyDescent="0.25">
      <c r="A6" s="5" t="s">
        <v>76</v>
      </c>
      <c r="B6" s="16" t="s">
        <v>112</v>
      </c>
      <c r="C6" s="8" t="s">
        <v>108</v>
      </c>
      <c r="D6" s="17">
        <v>40947</v>
      </c>
      <c r="E6" s="1" t="str">
        <f>IF(A6="","",INDEX('CMM List'!$A$3:$E$200,MATCH(A6,'CMM List'!$A$3:$A$200,0),2))</f>
        <v>28-49-91</v>
      </c>
    </row>
    <row r="7" spans="1:5" ht="30" customHeight="1" x14ac:dyDescent="0.25">
      <c r="A7" s="5" t="s">
        <v>76</v>
      </c>
      <c r="B7" s="16" t="s">
        <v>113</v>
      </c>
      <c r="C7" s="8" t="s">
        <v>108</v>
      </c>
      <c r="D7" s="17">
        <v>43651</v>
      </c>
      <c r="E7" s="1" t="str">
        <f>IF(A7="","",INDEX('CMM List'!$A$3:$E$200,MATCH(A7,'CMM List'!$A$3:$A$200,0),2))</f>
        <v>28-49-91</v>
      </c>
    </row>
    <row r="8" spans="1:5" ht="30" customHeight="1" x14ac:dyDescent="0.25">
      <c r="A8" s="5" t="s">
        <v>77</v>
      </c>
      <c r="B8" s="16" t="s">
        <v>114</v>
      </c>
      <c r="C8" s="8" t="s">
        <v>108</v>
      </c>
      <c r="D8" s="17">
        <v>40947</v>
      </c>
      <c r="E8" s="1" t="str">
        <f>IF(A8="","",INDEX('CMM List'!$A$3:$E$200,MATCH(A8,'CMM List'!$A$3:$A$200,0),2))</f>
        <v>28-49-91</v>
      </c>
    </row>
    <row r="9" spans="1:5" ht="30" customHeight="1" x14ac:dyDescent="0.25">
      <c r="A9" s="5" t="s">
        <v>77</v>
      </c>
      <c r="B9" s="16" t="s">
        <v>115</v>
      </c>
      <c r="C9" s="8" t="s">
        <v>108</v>
      </c>
      <c r="D9" s="17">
        <v>43517</v>
      </c>
      <c r="E9" s="1" t="str">
        <f>IF(A9="","",INDEX('CMM List'!$A$3:$E$200,MATCH(A9,'CMM List'!$A$3:$A$200,0),2))</f>
        <v>28-49-91</v>
      </c>
    </row>
    <row r="10" spans="1:5" ht="30" customHeight="1" x14ac:dyDescent="0.25">
      <c r="A10" s="5" t="s">
        <v>78</v>
      </c>
      <c r="B10" s="16" t="s">
        <v>116</v>
      </c>
      <c r="C10" s="8" t="s">
        <v>108</v>
      </c>
      <c r="D10" s="17">
        <v>40947</v>
      </c>
      <c r="E10" s="1" t="str">
        <f>IF(A10="","",INDEX('CMM List'!$A$3:$E$200,MATCH(A10,'CMM List'!$A$3:$A$200,0),2))</f>
        <v>28-49-09</v>
      </c>
    </row>
    <row r="11" spans="1:5" ht="30" customHeight="1" x14ac:dyDescent="0.25">
      <c r="A11" s="5" t="s">
        <v>78</v>
      </c>
      <c r="B11" s="16" t="s">
        <v>117</v>
      </c>
      <c r="C11" s="8" t="s">
        <v>108</v>
      </c>
      <c r="D11" s="17">
        <v>43651</v>
      </c>
      <c r="E11" s="1" t="str">
        <f>IF(A11="","",INDEX('CMM List'!$A$3:$E$200,MATCH(A11,'CMM List'!$A$3:$A$200,0),2))</f>
        <v>28-49-09</v>
      </c>
    </row>
    <row r="12" spans="1:5" ht="30" customHeight="1" x14ac:dyDescent="0.25">
      <c r="A12" s="5" t="s">
        <v>79</v>
      </c>
      <c r="B12" s="16" t="s">
        <v>118</v>
      </c>
      <c r="C12" s="8" t="s">
        <v>108</v>
      </c>
      <c r="D12" s="17">
        <v>40947</v>
      </c>
      <c r="E12" s="1" t="str">
        <f>IF(A12="","",INDEX('CMM List'!$A$3:$E$200,MATCH(A12,'CMM List'!$A$3:$A$200,0),2))</f>
        <v>28-49-09</v>
      </c>
    </row>
    <row r="13" spans="1:5" ht="30" customHeight="1" x14ac:dyDescent="0.25">
      <c r="A13" s="5" t="s">
        <v>79</v>
      </c>
      <c r="B13" s="16" t="s">
        <v>119</v>
      </c>
      <c r="C13" s="8" t="s">
        <v>108</v>
      </c>
      <c r="D13" s="17">
        <v>43649</v>
      </c>
      <c r="E13" s="1" t="str">
        <f>IF(A13="","",INDEX('CMM List'!$A$3:$E$200,MATCH(A13,'CMM List'!$A$3:$A$200,0),2))</f>
        <v>28-49-09</v>
      </c>
    </row>
    <row r="14" spans="1:5" ht="30" customHeight="1" x14ac:dyDescent="0.25">
      <c r="A14" s="5" t="s">
        <v>80</v>
      </c>
      <c r="B14" s="16" t="s">
        <v>120</v>
      </c>
      <c r="C14" s="8" t="s">
        <v>108</v>
      </c>
      <c r="D14" s="17">
        <v>40947</v>
      </c>
      <c r="E14" s="1" t="str">
        <f>IF(A14="","",INDEX('CMM List'!$A$3:$E$200,MATCH(A14,'CMM List'!$A$3:$A$200,0),2))</f>
        <v>28-42-99</v>
      </c>
    </row>
    <row r="15" spans="1:5" ht="30" customHeight="1" x14ac:dyDescent="0.25">
      <c r="A15" s="5" t="s">
        <v>80</v>
      </c>
      <c r="B15" s="16" t="s">
        <v>121</v>
      </c>
      <c r="C15" s="8" t="s">
        <v>108</v>
      </c>
      <c r="D15" s="17">
        <v>43649</v>
      </c>
      <c r="E15" s="1" t="str">
        <f>IF(A15="","",INDEX('CMM List'!$A$3:$E$200,MATCH(A15,'CMM List'!$A$3:$A$200,0),2))</f>
        <v>28-42-99</v>
      </c>
    </row>
    <row r="16" spans="1:5" ht="30" customHeight="1" x14ac:dyDescent="0.25">
      <c r="A16" s="7" t="s">
        <v>87</v>
      </c>
      <c r="B16" s="16" t="s">
        <v>122</v>
      </c>
      <c r="C16" s="8" t="s">
        <v>123</v>
      </c>
      <c r="D16" s="17">
        <v>36411</v>
      </c>
      <c r="E16" s="1" t="str">
        <f>IF(A16="","",INDEX('CMM List'!$A$3:$E$200,MATCH(A16,'CMM List'!$A$3:$A$200,0),2))</f>
        <v>73-31-81</v>
      </c>
    </row>
    <row r="17" spans="1:5" ht="30" customHeight="1" x14ac:dyDescent="0.25">
      <c r="A17" s="7" t="s">
        <v>88</v>
      </c>
      <c r="B17" s="16" t="s">
        <v>122</v>
      </c>
      <c r="C17" s="8" t="s">
        <v>123</v>
      </c>
      <c r="D17" s="17">
        <v>36411</v>
      </c>
      <c r="E17" s="1" t="str">
        <f>IF(A17="","",INDEX('CMM List'!$A$3:$E$200,MATCH(A17,'CMM List'!$A$3:$A$200,0),2))</f>
        <v>73-31-81</v>
      </c>
    </row>
    <row r="18" spans="1:5" ht="30" customHeight="1" x14ac:dyDescent="0.25">
      <c r="A18" s="5" t="s">
        <v>89</v>
      </c>
      <c r="B18" s="16" t="s">
        <v>124</v>
      </c>
      <c r="C18" s="8" t="s">
        <v>108</v>
      </c>
      <c r="D18" s="17">
        <v>39164</v>
      </c>
      <c r="E18" s="1" t="str">
        <f>IF(A18="","",INDEX('CMM List'!$A$3:$E$200,MATCH(A18,'CMM List'!$A$3:$A$200,0),2))</f>
        <v>73-31-82</v>
      </c>
    </row>
    <row r="19" spans="1:5" ht="30" customHeight="1" x14ac:dyDescent="0.25">
      <c r="A19" s="5" t="s">
        <v>89</v>
      </c>
      <c r="B19" s="16" t="s">
        <v>125</v>
      </c>
      <c r="C19" s="8" t="s">
        <v>126</v>
      </c>
      <c r="D19" s="17">
        <v>45127</v>
      </c>
      <c r="E19" s="1" t="str">
        <f>IF(A19="","",INDEX('CMM List'!$A$3:$E$200,MATCH(A19,'CMM List'!$A$3:$A$200,0),2))</f>
        <v>73-31-82</v>
      </c>
    </row>
    <row r="20" spans="1:5" ht="30" customHeight="1" x14ac:dyDescent="0.25">
      <c r="A20" s="5" t="s">
        <v>90</v>
      </c>
      <c r="B20" s="16" t="s">
        <v>122</v>
      </c>
      <c r="C20" s="8" t="s">
        <v>123</v>
      </c>
      <c r="D20" s="17">
        <v>36411</v>
      </c>
      <c r="E20" s="1" t="str">
        <f>IF(A20="","",INDEX('CMM List'!$A$3:$E$200,MATCH(A20,'CMM List'!$A$3:$A$200,0),2))</f>
        <v>73-31-82</v>
      </c>
    </row>
    <row r="21" spans="1:5" ht="30" customHeight="1" x14ac:dyDescent="0.25">
      <c r="A21" s="5" t="s">
        <v>90</v>
      </c>
      <c r="B21" s="16" t="s">
        <v>127</v>
      </c>
      <c r="C21" s="8" t="s">
        <v>108</v>
      </c>
      <c r="D21" s="17">
        <v>39164</v>
      </c>
      <c r="E21" s="1" t="str">
        <f>IF(A21="","",INDEX('CMM List'!$A$3:$E$200,MATCH(A21,'CMM List'!$A$3:$A$200,0),2))</f>
        <v>73-31-82</v>
      </c>
    </row>
    <row r="22" spans="1:5" ht="30" customHeight="1" x14ac:dyDescent="0.25">
      <c r="A22" s="5" t="s">
        <v>90</v>
      </c>
      <c r="B22" s="16" t="s">
        <v>128</v>
      </c>
      <c r="C22" s="8" t="s">
        <v>126</v>
      </c>
      <c r="D22" s="17">
        <v>45127</v>
      </c>
      <c r="E22" s="1" t="str">
        <f>IF(A22="","",INDEX('CMM List'!$A$3:$E$200,MATCH(A22,'CMM List'!$A$3:$A$200,0),2))</f>
        <v>73-31-82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E7BA271-1B5D-4679-A998-E917F49632A0}">
          <x14:formula1>
            <xm:f>'CMM List'!$A$2:$A$93</xm:f>
          </x14:formula1>
          <xm:sqref>A2:A885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1BB4D-99E4-470C-84CD-8F05C14FAE38}">
  <dimension ref="A1:C80"/>
  <sheetViews>
    <sheetView topLeftCell="A46" workbookViewId="0">
      <selection activeCell="D62" sqref="D62"/>
    </sheetView>
  </sheetViews>
  <sheetFormatPr baseColWidth="10" defaultRowHeight="15" x14ac:dyDescent="0.25"/>
  <cols>
    <col min="1" max="1" width="20" bestFit="1" customWidth="1"/>
    <col min="3" max="3" width="13.7109375" style="42" bestFit="1" customWidth="1"/>
  </cols>
  <sheetData>
    <row r="1" spans="1:3" x14ac:dyDescent="0.25">
      <c r="A1" t="str" cm="1">
        <f t="array" ref="A1:A56">_xlfn._xlws.SORT(_xlfn.UNIQUE(Liste_CMM))</f>
        <v>112G-07997(O)-13A</v>
      </c>
      <c r="C1" s="42" cm="1">
        <f t="array" ref="C1:C80">_xlfn._xlws.SORT(_xlfn.UNIQUE(Liste_PN))</f>
        <v>111</v>
      </c>
    </row>
    <row r="2" spans="1:3" x14ac:dyDescent="0.25">
      <c r="A2" t="str">
        <v>28-00-01</v>
      </c>
      <c r="C2" s="42">
        <v>250</v>
      </c>
    </row>
    <row r="3" spans="1:3" x14ac:dyDescent="0.25">
      <c r="A3" t="str">
        <v>28-29-01</v>
      </c>
      <c r="C3" s="42">
        <v>201497</v>
      </c>
    </row>
    <row r="4" spans="1:3" x14ac:dyDescent="0.25">
      <c r="A4" t="str">
        <v>28-42-99</v>
      </c>
      <c r="C4" s="42" t="str">
        <v>10GBAA</v>
      </c>
    </row>
    <row r="5" spans="1:3" x14ac:dyDescent="0.25">
      <c r="A5" t="str">
        <v>28-45-06</v>
      </c>
      <c r="C5" s="42" t="str">
        <v>10GHBAA</v>
      </c>
    </row>
    <row r="6" spans="1:3" x14ac:dyDescent="0.25">
      <c r="A6" t="str">
        <v>284615-2</v>
      </c>
      <c r="C6" s="42" t="str">
        <v>10HBAA</v>
      </c>
    </row>
    <row r="7" spans="1:3" x14ac:dyDescent="0.25">
      <c r="A7" t="str">
        <v>284615-3</v>
      </c>
      <c r="C7" s="42" t="str">
        <v>10JCA</v>
      </c>
    </row>
    <row r="8" spans="1:3" x14ac:dyDescent="0.25">
      <c r="A8" t="str">
        <v>284615-4</v>
      </c>
      <c r="C8" s="42" t="str">
        <v>235-701-1</v>
      </c>
    </row>
    <row r="9" spans="1:3" x14ac:dyDescent="0.25">
      <c r="A9" t="str">
        <v>284618-2</v>
      </c>
      <c r="C9" s="42" t="str">
        <v>262-201-2</v>
      </c>
    </row>
    <row r="10" spans="1:3" x14ac:dyDescent="0.25">
      <c r="A10" t="str">
        <v>284618-3</v>
      </c>
      <c r="C10" s="42" t="str">
        <v>360A100-223</v>
      </c>
    </row>
    <row r="11" spans="1:3" x14ac:dyDescent="0.25">
      <c r="A11" t="str">
        <v>284618-4</v>
      </c>
      <c r="C11" s="42" t="str">
        <v>371D110-107-2</v>
      </c>
    </row>
    <row r="12" spans="1:3" x14ac:dyDescent="0.25">
      <c r="A12" t="str">
        <v>28-49-09</v>
      </c>
      <c r="C12" s="42" t="str">
        <v>372D200-102-2</v>
      </c>
    </row>
    <row r="13" spans="1:3" x14ac:dyDescent="0.25">
      <c r="A13" t="str">
        <v>28-49-90</v>
      </c>
      <c r="C13" s="42" t="str">
        <v>372D200-102-3</v>
      </c>
    </row>
    <row r="14" spans="1:3" x14ac:dyDescent="0.25">
      <c r="A14" t="str">
        <v>28-49-91</v>
      </c>
      <c r="C14" s="42" t="str">
        <v>373A110-118</v>
      </c>
    </row>
    <row r="15" spans="1:3" x14ac:dyDescent="0.25">
      <c r="A15" t="str">
        <v>28-49-94</v>
      </c>
      <c r="C15" s="42" t="str">
        <v>373F200-114</v>
      </c>
    </row>
    <row r="16" spans="1:3" x14ac:dyDescent="0.25">
      <c r="A16" t="str">
        <v>28-49-96</v>
      </c>
      <c r="C16" s="42" t="str">
        <v>451-400</v>
      </c>
    </row>
    <row r="17" spans="1:3" x14ac:dyDescent="0.25">
      <c r="A17" t="str">
        <v>28-49-97</v>
      </c>
      <c r="C17" s="42" t="str">
        <v>57DG</v>
      </c>
    </row>
    <row r="18" spans="1:3" x14ac:dyDescent="0.25">
      <c r="A18" t="str">
        <v>28-66-17</v>
      </c>
      <c r="C18" s="42" t="str">
        <v>672-101</v>
      </c>
    </row>
    <row r="19" spans="1:3" x14ac:dyDescent="0.25">
      <c r="A19" t="str">
        <v>28-87-44</v>
      </c>
      <c r="C19" s="42" t="str">
        <v>672-104</v>
      </c>
    </row>
    <row r="20" spans="1:3" x14ac:dyDescent="0.25">
      <c r="A20" t="str">
        <v>30-13-01</v>
      </c>
      <c r="C20" s="42" t="str">
        <v>672-106</v>
      </c>
    </row>
    <row r="21" spans="1:3" x14ac:dyDescent="0.25">
      <c r="A21" t="str">
        <v>412-2</v>
      </c>
      <c r="C21" s="42" t="str">
        <v>672-109</v>
      </c>
    </row>
    <row r="22" spans="1:3" x14ac:dyDescent="0.25">
      <c r="A22" t="str">
        <v>4324-3</v>
      </c>
      <c r="C22" s="42" t="str">
        <v>744-045</v>
      </c>
    </row>
    <row r="23" spans="1:3" x14ac:dyDescent="0.25">
      <c r="A23" t="str">
        <v>4324-4 (733203-4)</v>
      </c>
      <c r="C23" s="42" t="str">
        <v>744-082</v>
      </c>
    </row>
    <row r="24" spans="1:3" x14ac:dyDescent="0.25">
      <c r="A24" t="str">
        <v>4325-3</v>
      </c>
      <c r="C24" s="42" t="str">
        <v>744-082-1</v>
      </c>
    </row>
    <row r="25" spans="1:3" x14ac:dyDescent="0.25">
      <c r="A25" t="str">
        <v>4326-3</v>
      </c>
      <c r="C25" s="42" t="str">
        <v>744-082-2</v>
      </c>
    </row>
    <row r="26" spans="1:3" x14ac:dyDescent="0.25">
      <c r="A26" t="str">
        <v>4327-3</v>
      </c>
      <c r="C26" s="42" t="str">
        <v>744-082-3</v>
      </c>
    </row>
    <row r="27" spans="1:3" x14ac:dyDescent="0.25">
      <c r="A27" t="str">
        <v>4328-3</v>
      </c>
      <c r="C27" s="42" t="str">
        <v>744-098</v>
      </c>
    </row>
    <row r="28" spans="1:3" x14ac:dyDescent="0.25">
      <c r="A28" t="str">
        <v>73-30-00</v>
      </c>
      <c r="C28" s="42" t="str">
        <v>744-098-1</v>
      </c>
    </row>
    <row r="29" spans="1:3" x14ac:dyDescent="0.25">
      <c r="A29" t="str">
        <v>73-30-14</v>
      </c>
      <c r="C29" s="42" t="str">
        <v>744-138</v>
      </c>
    </row>
    <row r="30" spans="1:3" x14ac:dyDescent="0.25">
      <c r="A30" t="str">
        <v>73-30-15</v>
      </c>
      <c r="C30" s="42" t="str">
        <v>7L2</v>
      </c>
    </row>
    <row r="31" spans="1:3" x14ac:dyDescent="0.25">
      <c r="A31" t="str">
        <v>73-30-17</v>
      </c>
      <c r="C31" s="42" t="str">
        <v>7L21</v>
      </c>
    </row>
    <row r="32" spans="1:3" x14ac:dyDescent="0.25">
      <c r="A32" t="str">
        <v>73-30-21</v>
      </c>
      <c r="C32" s="42" t="str">
        <v>914-602</v>
      </c>
    </row>
    <row r="33" spans="1:3" x14ac:dyDescent="0.25">
      <c r="A33" t="str">
        <v>73-31-05</v>
      </c>
      <c r="C33" s="42" t="str">
        <v>914-607-1</v>
      </c>
    </row>
    <row r="34" spans="1:3" x14ac:dyDescent="0.25">
      <c r="A34" t="str">
        <v>73-31-07</v>
      </c>
      <c r="C34" s="42" t="str">
        <v>914-901</v>
      </c>
    </row>
    <row r="35" spans="1:3" x14ac:dyDescent="0.25">
      <c r="A35" t="str">
        <v>73-31-61</v>
      </c>
      <c r="C35" s="42" t="str">
        <v>914-901-1</v>
      </c>
    </row>
    <row r="36" spans="1:3" x14ac:dyDescent="0.25">
      <c r="A36" t="str">
        <v>73-31-81</v>
      </c>
      <c r="C36" s="42" t="str">
        <v>914-902-1</v>
      </c>
    </row>
    <row r="37" spans="1:3" x14ac:dyDescent="0.25">
      <c r="A37" t="str">
        <v>73-31-82</v>
      </c>
      <c r="C37" s="42" t="str">
        <v>940-605-31</v>
      </c>
    </row>
    <row r="38" spans="1:3" x14ac:dyDescent="0.25">
      <c r="A38" t="str">
        <v>73-33-03 (NCK-AN301)</v>
      </c>
      <c r="C38" s="42" t="str">
        <v>940-605-32</v>
      </c>
    </row>
    <row r="39" spans="1:3" x14ac:dyDescent="0.25">
      <c r="A39" t="str">
        <v>89-24-10</v>
      </c>
      <c r="C39" s="42" t="str">
        <v>940-605-41</v>
      </c>
    </row>
    <row r="40" spans="1:3" x14ac:dyDescent="0.25">
      <c r="A40" t="str">
        <v>89-28-08</v>
      </c>
      <c r="C40" s="42" t="str">
        <v>940-605-42</v>
      </c>
    </row>
    <row r="41" spans="1:3" x14ac:dyDescent="0.25">
      <c r="A41" t="str">
        <v>ACK-AN147</v>
      </c>
      <c r="C41" s="42" t="str">
        <v>940-638-X</v>
      </c>
    </row>
    <row r="42" spans="1:3" x14ac:dyDescent="0.25">
      <c r="A42" t="str">
        <v>BAeP 112G-07999(l)-l</v>
      </c>
      <c r="C42" s="42" t="str">
        <v>940-639-X</v>
      </c>
    </row>
    <row r="43" spans="1:3" x14ac:dyDescent="0.25">
      <c r="A43" t="str">
        <v>EMA 112G-25600-13</v>
      </c>
      <c r="C43" s="42" t="str">
        <v>944-606-1</v>
      </c>
    </row>
    <row r="44" spans="1:3" x14ac:dyDescent="0.25">
      <c r="A44" t="str">
        <v>EMA 112G-25600-136</v>
      </c>
      <c r="C44" s="42" t="str">
        <v>944-606-2</v>
      </c>
    </row>
    <row r="45" spans="1:3" x14ac:dyDescent="0.25">
      <c r="A45" t="str">
        <v>EMA 112G-29700-36</v>
      </c>
      <c r="C45" s="42" t="str">
        <v>944-607-1</v>
      </c>
    </row>
    <row r="46" spans="1:3" x14ac:dyDescent="0.25">
      <c r="A46" t="str">
        <v>EMA 112G-35600-13</v>
      </c>
      <c r="C46" s="42" t="str">
        <v>944-607-2</v>
      </c>
    </row>
    <row r="47" spans="1:3" x14ac:dyDescent="0.25">
      <c r="A47" t="str">
        <v>EMG 112T-29900-13</v>
      </c>
      <c r="C47" s="42" t="str">
        <v>AC4-2-64</v>
      </c>
    </row>
    <row r="48" spans="1:3" x14ac:dyDescent="0.25">
      <c r="A48" t="str">
        <v>NCK-250</v>
      </c>
      <c r="C48" s="42" t="str">
        <v>AD20-12</v>
      </c>
    </row>
    <row r="49" spans="1:3" x14ac:dyDescent="0.25">
      <c r="A49" t="str">
        <v>NCK-251</v>
      </c>
      <c r="C49" s="42" t="str">
        <v>C812-1</v>
      </c>
    </row>
    <row r="50" spans="1:3" x14ac:dyDescent="0.25">
      <c r="A50" t="str">
        <v>NCK-271</v>
      </c>
      <c r="C50" s="42" t="str">
        <v>RATC256AE1</v>
      </c>
    </row>
    <row r="51" spans="1:3" x14ac:dyDescent="0.25">
      <c r="A51" t="str">
        <v>NCK-348</v>
      </c>
      <c r="C51" s="42" t="str">
        <v>RATC256AE21</v>
      </c>
    </row>
    <row r="52" spans="1:3" x14ac:dyDescent="0.25">
      <c r="A52" t="str">
        <v>NCK-349</v>
      </c>
      <c r="C52" s="42" t="str">
        <v>T16-811</v>
      </c>
    </row>
    <row r="53" spans="1:3" x14ac:dyDescent="0.25">
      <c r="A53" t="str">
        <v>NCK-376</v>
      </c>
      <c r="C53" s="42" t="str">
        <v>T16B</v>
      </c>
    </row>
    <row r="54" spans="1:3" x14ac:dyDescent="0.25">
      <c r="A54" t="str">
        <v>NCK-AN146</v>
      </c>
      <c r="C54" s="42" t="str">
        <v>T8-6A-AA</v>
      </c>
    </row>
    <row r="55" spans="1:3" x14ac:dyDescent="0.25">
      <c r="A55" t="str">
        <v>NFB-AN205</v>
      </c>
      <c r="C55" s="42" t="str">
        <v>T8G6A-AA</v>
      </c>
    </row>
    <row r="56" spans="1:3" x14ac:dyDescent="0.25">
      <c r="A56" t="str">
        <v>TEC 00-03-13</v>
      </c>
      <c r="C56" s="42" t="str">
        <v>T8GUS</v>
      </c>
    </row>
    <row r="57" spans="1:3" x14ac:dyDescent="0.25">
      <c r="C57" s="42" t="str">
        <v>T8L1</v>
      </c>
    </row>
    <row r="58" spans="1:3" x14ac:dyDescent="0.25">
      <c r="C58" s="42" t="str">
        <v>TC8-2IB-BA</v>
      </c>
    </row>
    <row r="59" spans="1:3" x14ac:dyDescent="0.25">
      <c r="C59" s="42" t="str">
        <v>TC8-2IB-BA-0</v>
      </c>
    </row>
    <row r="60" spans="1:3" x14ac:dyDescent="0.25">
      <c r="C60" s="42" t="str">
        <v>TC8H-CB</v>
      </c>
    </row>
    <row r="61" spans="1:3" x14ac:dyDescent="0.25">
      <c r="C61" s="42" t="str">
        <v>TC8H-CB-0</v>
      </c>
    </row>
    <row r="62" spans="1:3" x14ac:dyDescent="0.25">
      <c r="C62" s="42" t="str">
        <v>TM128-401</v>
      </c>
    </row>
    <row r="63" spans="1:3" x14ac:dyDescent="0.25">
      <c r="C63" s="42" t="str">
        <v>TM256-301K135-2</v>
      </c>
    </row>
    <row r="64" spans="1:3" x14ac:dyDescent="0.25">
      <c r="C64" s="42" t="str">
        <v>TM512-202</v>
      </c>
    </row>
    <row r="65" spans="3:3" x14ac:dyDescent="0.25">
      <c r="C65" s="42" t="str">
        <v>TM512-202-1</v>
      </c>
    </row>
    <row r="66" spans="3:3" x14ac:dyDescent="0.25">
      <c r="C66" s="42" t="str">
        <v>TM512-204</v>
      </c>
    </row>
    <row r="67" spans="3:3" x14ac:dyDescent="0.25">
      <c r="C67" s="42" t="str">
        <v>TM512-204-1</v>
      </c>
    </row>
    <row r="68" spans="3:3" x14ac:dyDescent="0.25">
      <c r="C68" s="42" t="str">
        <v>TNAS1024-118</v>
      </c>
    </row>
    <row r="69" spans="3:3" x14ac:dyDescent="0.25">
      <c r="C69" s="42" t="str">
        <v>TNAS1024-178</v>
      </c>
    </row>
    <row r="70" spans="3:3" x14ac:dyDescent="0.25">
      <c r="C70" s="42" t="str">
        <v>TNAS1024K151-1</v>
      </c>
    </row>
    <row r="71" spans="3:3" x14ac:dyDescent="0.25">
      <c r="C71" s="42" t="str">
        <v>TNAS1024L118-2</v>
      </c>
    </row>
    <row r="72" spans="3:3" x14ac:dyDescent="0.25">
      <c r="C72" s="42" t="str">
        <v>TNS1024L147-2-0</v>
      </c>
    </row>
    <row r="73" spans="3:3" x14ac:dyDescent="0.25">
      <c r="C73" s="42" t="str">
        <v>TNS2-1024-112</v>
      </c>
    </row>
    <row r="74" spans="3:3" x14ac:dyDescent="0.25">
      <c r="C74" s="42" t="str">
        <v>TNS512-231-1</v>
      </c>
    </row>
    <row r="75" spans="3:3" x14ac:dyDescent="0.25">
      <c r="C75" s="42" t="str">
        <v>TNS512-231-11</v>
      </c>
    </row>
    <row r="76" spans="3:3" x14ac:dyDescent="0.25">
      <c r="C76" s="42" t="str">
        <v>TR4-909</v>
      </c>
    </row>
    <row r="77" spans="3:3" x14ac:dyDescent="0.25">
      <c r="C77" s="42" t="str">
        <v>TRC5-912-1-1</v>
      </c>
    </row>
    <row r="78" spans="3:3" x14ac:dyDescent="0.25">
      <c r="C78" s="42" t="str">
        <v>TRC5-912-2-1</v>
      </c>
    </row>
    <row r="79" spans="3:3" x14ac:dyDescent="0.25">
      <c r="C79" s="42" t="str">
        <v>TRC5-912-3-2</v>
      </c>
    </row>
    <row r="80" spans="3:3" x14ac:dyDescent="0.25">
      <c r="C80" s="42" t="str">
        <v>TS16-703-2</v>
      </c>
    </row>
  </sheetData>
  <dataValidations disablePrompts="1" count="1">
    <dataValidation type="list" allowBlank="1" showInputMessage="1" showErrorMessage="1" sqref="F1" xr:uid="{B0508340-D4E8-41B4-8F4D-10B45E4E39DE}">
      <formula1>$A:$A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5342D4F0-B030-4B15-A91A-77CEB85DA36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Feuil1</vt:lpstr>
      <vt:lpstr>CMM List</vt:lpstr>
      <vt:lpstr>SB List</vt:lpstr>
      <vt:lpstr>Liste déroulante</vt:lpstr>
      <vt:lpstr>Liste_CMM</vt:lpstr>
      <vt:lpstr>Liste_PN</vt:lpstr>
      <vt:lpstr>'CMM List'!Zone_d_impression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Brenaut, Yann</dc:creator>
  <cp:lastModifiedBy>Yann Brenaut</cp:lastModifiedBy>
  <cp:lastPrinted>2025-12-16T14:25:31Z</cp:lastPrinted>
  <dcterms:created xsi:type="dcterms:W3CDTF">2017-08-23T10:14:04Z</dcterms:created>
  <dcterms:modified xsi:type="dcterms:W3CDTF">2026-05-21T11:11:46Z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